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55" windowHeight="8205" tabRatio="756" activeTab="5"/>
  </bookViews>
  <sheets>
    <sheet name="6,7" sheetId="1" r:id="rId1"/>
    <sheet name="8" sheetId="2" r:id="rId2"/>
    <sheet name="9,10" sheetId="3" r:id="rId3"/>
    <sheet name="11,12" sheetId="4" r:id="rId4"/>
    <sheet name="13" sheetId="5" r:id="rId5"/>
    <sheet name="14 ,15" sheetId="6" r:id="rId6"/>
  </sheets>
  <definedNames/>
  <calcPr fullCalcOnLoad="1"/>
</workbook>
</file>

<file path=xl/sharedStrings.xml><?xml version="1.0" encoding="utf-8"?>
<sst xmlns="http://schemas.openxmlformats.org/spreadsheetml/2006/main" count="396" uniqueCount="236">
  <si>
    <t>年次</t>
  </si>
  <si>
    <t>出生</t>
  </si>
  <si>
    <t>死亡</t>
  </si>
  <si>
    <t>乳児死亡</t>
  </si>
  <si>
    <t>新生児死亡</t>
  </si>
  <si>
    <t>婚姻</t>
  </si>
  <si>
    <t>離婚</t>
  </si>
  <si>
    <t>数</t>
  </si>
  <si>
    <t>率</t>
  </si>
  <si>
    <t>-</t>
  </si>
  <si>
    <t>※各年人口1,000人に対する比率</t>
  </si>
  <si>
    <t>周産期死亡</t>
  </si>
  <si>
    <t>男</t>
  </si>
  <si>
    <t>女</t>
  </si>
  <si>
    <t>区　　名</t>
  </si>
  <si>
    <t>世帯数</t>
  </si>
  <si>
    <t>人口総数</t>
  </si>
  <si>
    <t>男／女</t>
  </si>
  <si>
    <t>一世帯当
りの人口</t>
  </si>
  <si>
    <t>玉 生 宿</t>
  </si>
  <si>
    <t>佐　　貫</t>
  </si>
  <si>
    <t>大 宮 上</t>
  </si>
  <si>
    <t>西　　山</t>
  </si>
  <si>
    <t>沼　　倉</t>
  </si>
  <si>
    <t>大 宮 中</t>
  </si>
  <si>
    <t>河　　原</t>
  </si>
  <si>
    <t>板　　橋</t>
  </si>
  <si>
    <t>大 宮 下</t>
  </si>
  <si>
    <t>喜　　多</t>
  </si>
  <si>
    <t>天　　頂</t>
  </si>
  <si>
    <t>諸　　杉</t>
  </si>
  <si>
    <t>道　　下</t>
  </si>
  <si>
    <t>合 柄 橋</t>
  </si>
  <si>
    <t>田 所 上</t>
  </si>
  <si>
    <t>原荻野目</t>
  </si>
  <si>
    <t>井 戸 神</t>
  </si>
  <si>
    <t>田 所 中</t>
  </si>
  <si>
    <t>金　　枝</t>
  </si>
  <si>
    <t>百 目 鬼</t>
  </si>
  <si>
    <t>田 所 下</t>
  </si>
  <si>
    <t>飯　　岡</t>
  </si>
  <si>
    <t>長　　峰</t>
  </si>
  <si>
    <t>肘　　内</t>
  </si>
  <si>
    <t>芦場新田</t>
  </si>
  <si>
    <t>羽谷久保</t>
  </si>
  <si>
    <t>大 久 保</t>
  </si>
  <si>
    <t>東　　房</t>
  </si>
  <si>
    <t>宿　　下</t>
  </si>
  <si>
    <t>上　　平</t>
  </si>
  <si>
    <t>下 寺 島</t>
  </si>
  <si>
    <t>宿　　上</t>
  </si>
  <si>
    <t>風　　見</t>
  </si>
  <si>
    <t>上 寺 島</t>
  </si>
  <si>
    <t>川　　村</t>
  </si>
  <si>
    <t>風見山田</t>
  </si>
  <si>
    <t>熊 ノ 草</t>
  </si>
  <si>
    <t>清　　水</t>
  </si>
  <si>
    <t>上　　沢</t>
  </si>
  <si>
    <t>東 古 屋</t>
  </si>
  <si>
    <t>新　　谷</t>
  </si>
  <si>
    <t>泉</t>
  </si>
  <si>
    <t>鳥羽新田</t>
  </si>
  <si>
    <t>山　　口</t>
  </si>
  <si>
    <t>小　　計</t>
  </si>
  <si>
    <t>喜 佐 見</t>
  </si>
  <si>
    <t>新　　田</t>
  </si>
  <si>
    <t>熊 ノ 木</t>
  </si>
  <si>
    <t>船　　場</t>
  </si>
  <si>
    <t>合　　計</t>
  </si>
  <si>
    <t>梍　　橋</t>
  </si>
  <si>
    <t>西 古 屋</t>
  </si>
  <si>
    <t>資料：「住民基本台帳」（日本人のみ）</t>
  </si>
  <si>
    <t>玉　　東</t>
  </si>
  <si>
    <t>道 谷 原</t>
  </si>
  <si>
    <t>高　　原</t>
  </si>
  <si>
    <t>１５　国籍別外国人登録人口</t>
  </si>
  <si>
    <t>（単位：人、各年12月31日現在）</t>
  </si>
  <si>
    <t>年次</t>
  </si>
  <si>
    <t>総数</t>
  </si>
  <si>
    <t>オーストラリア</t>
  </si>
  <si>
    <t>ブラジル</t>
  </si>
  <si>
    <t>中国</t>
  </si>
  <si>
    <t>インドネシア</t>
  </si>
  <si>
    <t>韓国又は朝鮮</t>
  </si>
  <si>
    <t>パキスタン</t>
  </si>
  <si>
    <t>ニュージーランド</t>
  </si>
  <si>
    <t>タイ</t>
  </si>
  <si>
    <t>ベトナム</t>
  </si>
  <si>
    <t>合計</t>
  </si>
  <si>
    <t>男</t>
  </si>
  <si>
    <t>女</t>
  </si>
  <si>
    <t>-</t>
  </si>
  <si>
    <t>資料：塩谷町住民課</t>
  </si>
  <si>
    <t>フィリピン</t>
  </si>
  <si>
    <t>平成17年</t>
  </si>
  <si>
    <t>年　次</t>
  </si>
  <si>
    <t>計</t>
  </si>
  <si>
    <t xml:space="preserve"> 【2】  人　 口</t>
  </si>
  <si>
    <t xml:space="preserve"> ６　人口と世帯数の推移　　　　　　　　　　　　　　　　　　　　　　　　　　　　　　　</t>
  </si>
  <si>
    <t>（各年10月1日現在）</t>
  </si>
  <si>
    <t>世　帯　数</t>
  </si>
  <si>
    <r>
      <t>人口性比　　　</t>
    </r>
    <r>
      <rPr>
        <sz val="6"/>
        <rFont val="ＭＳ Ｐゴシック"/>
        <family val="3"/>
      </rPr>
      <t xml:space="preserve">女１００人につき男 </t>
    </r>
  </si>
  <si>
    <t>一世帯当りの人口</t>
  </si>
  <si>
    <t>備       考</t>
  </si>
  <si>
    <t>三村の合計</t>
  </si>
  <si>
    <t>　　〃</t>
  </si>
  <si>
    <t>S32.3.31三村合併</t>
  </si>
  <si>
    <t>S40.2.11町制施行</t>
  </si>
  <si>
    <t>資料：「国勢調査」</t>
  </si>
  <si>
    <t xml:space="preserve"> ７　大字別人口　　　　　　　　　　　　　　　　　　　　　　　　　　　　　</t>
  </si>
  <si>
    <t>（平成17年10月1日現在）</t>
  </si>
  <si>
    <t>玉生地区</t>
  </si>
  <si>
    <t>人　　口</t>
  </si>
  <si>
    <t>玉生</t>
  </si>
  <si>
    <t>道下</t>
  </si>
  <si>
    <t>金枝</t>
  </si>
  <si>
    <t>飯岡</t>
  </si>
  <si>
    <t>東房</t>
  </si>
  <si>
    <t>下寺島</t>
  </si>
  <si>
    <t>上寺島</t>
  </si>
  <si>
    <t>喜佐見</t>
  </si>
  <si>
    <t>熊ノ木</t>
  </si>
  <si>
    <t>小計</t>
  </si>
  <si>
    <t>船生地区</t>
  </si>
  <si>
    <t>佐貫</t>
  </si>
  <si>
    <t>船生</t>
  </si>
  <si>
    <t>大宮地区</t>
  </si>
  <si>
    <t>大宮</t>
  </si>
  <si>
    <t>田所</t>
  </si>
  <si>
    <t>肘内</t>
  </si>
  <si>
    <t>大久保</t>
  </si>
  <si>
    <t>上平</t>
  </si>
  <si>
    <t>風見</t>
  </si>
  <si>
    <t>上沢</t>
  </si>
  <si>
    <t>合計</t>
  </si>
  <si>
    <t>８　年齢 （５歳階級） 及び男女別人口</t>
  </si>
  <si>
    <t>(平成17年10月1日現在）</t>
  </si>
  <si>
    <t>年　　　　齢</t>
  </si>
  <si>
    <t>総　　　　数</t>
  </si>
  <si>
    <t>0～4</t>
  </si>
  <si>
    <t>5～9</t>
  </si>
  <si>
    <t>10～14</t>
  </si>
  <si>
    <t>小　　　　計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</si>
  <si>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</si>
  <si>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</si>
  <si>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</si>
  <si>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</si>
  <si>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</si>
  <si>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</si>
  <si>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</si>
  <si>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</si>
  <si>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</si>
  <si>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</si>
  <si>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</si>
  <si>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</si>
  <si>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</si>
  <si>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</si>
  <si>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</si>
  <si>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</si>
  <si>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</si>
  <si>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</si>
  <si>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不　　　　詳</t>
  </si>
  <si>
    <t>資料：「国勢調査」</t>
  </si>
  <si>
    <t>９　産業別就業者数（15歳以上）</t>
  </si>
  <si>
    <t>第一次産業</t>
  </si>
  <si>
    <t>第二次産業</t>
  </si>
  <si>
    <t>第三次産業</t>
  </si>
  <si>
    <t>分類不能</t>
  </si>
  <si>
    <t>農業</t>
  </si>
  <si>
    <t>林業</t>
  </si>
  <si>
    <t>漁業</t>
  </si>
  <si>
    <t>鉱業</t>
  </si>
  <si>
    <t>建設業</t>
  </si>
  <si>
    <t>製造業</t>
  </si>
  <si>
    <t>電気ガス水道業</t>
  </si>
  <si>
    <t>運輸通信業</t>
  </si>
  <si>
    <t>卸売小売業</t>
  </si>
  <si>
    <t>金融保険業</t>
  </si>
  <si>
    <t>不動産業</t>
  </si>
  <si>
    <t>サービス業</t>
  </si>
  <si>
    <t>公務</t>
  </si>
  <si>
    <t>昭和60年</t>
  </si>
  <si>
    <t>平成2年</t>
  </si>
  <si>
    <t>　　　　　　　　　　　　　　　　　　　　　　　　　　　　　　　　　　　　　　　　　　　　　　　　　　　　　　　　　　　　　　　</t>
  </si>
  <si>
    <t>資料：「国勢調査」</t>
  </si>
  <si>
    <t>１０　労働力状態別人口（15歳以上）</t>
  </si>
  <si>
    <t>労働力人口</t>
  </si>
  <si>
    <t>非労働力人口</t>
  </si>
  <si>
    <t>就業者</t>
  </si>
  <si>
    <t>完全失業者</t>
  </si>
  <si>
    <t>　資料：「国勢調査」　　　　　　(注)総数には労働力状態｢不詳｣及び「役員」を含む</t>
  </si>
  <si>
    <t>１１　世帯人員別世帯数（一般世帯）</t>
  </si>
  <si>
    <t>１人</t>
  </si>
  <si>
    <t>２人</t>
  </si>
  <si>
    <t>３人</t>
  </si>
  <si>
    <t>４人</t>
  </si>
  <si>
    <t>５人</t>
  </si>
  <si>
    <t>６人</t>
  </si>
  <si>
    <t>７人</t>
  </si>
  <si>
    <t>８人</t>
  </si>
  <si>
    <t>９人</t>
  </si>
  <si>
    <t>１０人以上</t>
  </si>
  <si>
    <t>世帯人員</t>
  </si>
  <si>
    <t>１世帯当り人員</t>
  </si>
  <si>
    <t>昭和55年</t>
  </si>
  <si>
    <t>１２　昼間人口</t>
  </si>
  <si>
    <t>昼間人口</t>
  </si>
  <si>
    <t>常住人口</t>
  </si>
  <si>
    <t>自宅従業</t>
  </si>
  <si>
    <t>自宅外       従   業</t>
  </si>
  <si>
    <t>通学</t>
  </si>
  <si>
    <t>県内他市町から</t>
  </si>
  <si>
    <t>県外から</t>
  </si>
  <si>
    <t>従業</t>
  </si>
  <si>
    <t>通学</t>
  </si>
  <si>
    <t>昭和50年</t>
  </si>
  <si>
    <t xml:space="preserve">               資料：「国勢調査」             （従業・通学者）</t>
  </si>
  <si>
    <t>予備校・洋裁学校などの各種学校・専修学校に通っている場合も含まれる</t>
  </si>
  <si>
    <t>資料：「国勢調査」</t>
  </si>
  <si>
    <t>平成17年調査から　「通学」には、小・中学校、高等・高等専門学校、短期大学・大学・大学院のほか、</t>
  </si>
  <si>
    <t>１4 人口動態</t>
  </si>
  <si>
    <t>従業・
通学無</t>
  </si>
  <si>
    <t>昼間人口/常住人口
×１００</t>
  </si>
  <si>
    <t>１３　区別世帯数及び人口</t>
  </si>
  <si>
    <t>平成18年</t>
  </si>
  <si>
    <t>大正9年</t>
  </si>
  <si>
    <t>昭和5年</t>
  </si>
  <si>
    <t>平成2年</t>
  </si>
  <si>
    <t>（各年10月1日現在）</t>
  </si>
  <si>
    <t>（各年10月1日現在）</t>
  </si>
  <si>
    <t>-</t>
  </si>
  <si>
    <t>死　　　　　産</t>
  </si>
  <si>
    <t>資料：「栃木県保健統計情報」</t>
  </si>
  <si>
    <t>-</t>
  </si>
  <si>
    <t>アメリカ合衆国</t>
  </si>
  <si>
    <t>（平成22年12月31日現在）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</si>
</sst>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_ "/>
    <numFmt numFmtId="179" formatCode="#,##0.0;[Red]\-#,##0.0"/>
    <numFmt numFmtId="180" formatCode="0_ "/>
    <numFmt numFmtId="181" formatCode="0.00_ "/>
    <numFmt numFmtId="182" formatCode="0.00_);[Red]\(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9"/>
      <name val="Century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0"/>
      <name val="Century"/>
      <family val="1"/>
    </font>
    <font>
      <sz val="9"/>
      <color indexed="12"/>
      <name val="Century"/>
      <family val="1"/>
    </font>
    <font>
      <sz val="12"/>
      <name val="ＭＳ 明朝"/>
      <family val="1"/>
    </font>
    <font>
      <b/>
      <sz val="12"/>
      <name val="ＭＳ Ｐ明朝"/>
      <family val="1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/>
      <right style="thin"/>
      <top/>
      <bottom style="dashed"/>
    </border>
    <border>
      <left/>
      <right style="medium"/>
      <top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/>
      <right style="thin"/>
      <top style="dashed"/>
      <bottom style="dashed"/>
    </border>
    <border>
      <left/>
      <right style="medium"/>
      <top style="dashed"/>
      <bottom style="dashed"/>
    </border>
    <border>
      <left style="thin"/>
      <right style="thin"/>
      <top style="dashed"/>
      <bottom style="thin"/>
    </border>
    <border>
      <left/>
      <right style="thin"/>
      <top style="dashed"/>
      <bottom/>
    </border>
    <border>
      <left/>
      <right style="medium"/>
      <top style="dashed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dashed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/>
      <top/>
      <bottom style="dashed"/>
    </border>
    <border>
      <left style="medium"/>
      <right/>
      <top style="dashed"/>
      <bottom style="dashed"/>
    </border>
    <border>
      <left style="medium"/>
      <right/>
      <top style="dashed"/>
      <bottom/>
    </border>
    <border>
      <left style="thin"/>
      <right style="thin"/>
      <top style="dashed"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ashed"/>
    </border>
    <border>
      <left style="medium"/>
      <right/>
      <top style="dashed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 style="thin"/>
      <bottom style="dashed"/>
    </border>
    <border>
      <left/>
      <right style="medium"/>
      <top style="dashed"/>
      <bottom style="thin"/>
    </border>
    <border>
      <left/>
      <right style="thin"/>
      <top style="thin"/>
      <bottom style="dashed"/>
    </border>
    <border>
      <left/>
      <right style="thin"/>
      <top style="dashed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373">
    <xf numFmtId="0" fontId="0" fillId="0" borderId="0" xfId="0" applyFont="1" applyAlignment="1">
      <alignment vertical="center"/>
    </xf>
    <xf numFmtId="0" fontId="2" fillId="0" borderId="0" xfId="64">
      <alignment/>
      <protection/>
    </xf>
    <xf numFmtId="0" fontId="4" fillId="0" borderId="0" xfId="64" applyFont="1" applyBorder="1" applyAlignment="1">
      <alignment horizontal="right" vertical="center"/>
      <protection/>
    </xf>
    <xf numFmtId="0" fontId="5" fillId="0" borderId="0" xfId="64" applyFont="1" applyAlignment="1">
      <alignment horizontal="left"/>
      <protection/>
    </xf>
    <xf numFmtId="0" fontId="2" fillId="0" borderId="10" xfId="64" applyBorder="1" applyAlignment="1">
      <alignment horizontal="center" vertical="center"/>
      <protection/>
    </xf>
    <xf numFmtId="0" fontId="2" fillId="0" borderId="11" xfId="64" applyBorder="1" applyAlignment="1">
      <alignment horizontal="center" vertical="center"/>
      <protection/>
    </xf>
    <xf numFmtId="0" fontId="2" fillId="0" borderId="12" xfId="64" applyBorder="1" applyAlignment="1">
      <alignment horizontal="center" vertical="center" shrinkToFit="1"/>
      <protection/>
    </xf>
    <xf numFmtId="0" fontId="2" fillId="33" borderId="13" xfId="64" applyFill="1" applyBorder="1" applyAlignment="1">
      <alignment horizontal="center" vertical="center"/>
      <protection/>
    </xf>
    <xf numFmtId="180" fontId="4" fillId="33" borderId="14" xfId="64" applyNumberFormat="1" applyFont="1" applyFill="1" applyBorder="1" applyAlignment="1">
      <alignment horizontal="right" vertical="center" wrapText="1"/>
      <protection/>
    </xf>
    <xf numFmtId="177" fontId="4" fillId="33" borderId="14" xfId="64" applyNumberFormat="1" applyFont="1" applyFill="1" applyBorder="1" applyAlignment="1">
      <alignment horizontal="right" vertical="center" wrapText="1"/>
      <protection/>
    </xf>
    <xf numFmtId="177" fontId="4" fillId="33" borderId="15" xfId="64" applyNumberFormat="1" applyFont="1" applyFill="1" applyBorder="1" applyAlignment="1">
      <alignment horizontal="right" vertical="center" wrapText="1"/>
      <protection/>
    </xf>
    <xf numFmtId="0" fontId="2" fillId="0" borderId="13" xfId="64" applyBorder="1" applyAlignment="1">
      <alignment horizontal="center" vertical="center"/>
      <protection/>
    </xf>
    <xf numFmtId="180" fontId="4" fillId="0" borderId="14" xfId="64" applyNumberFormat="1" applyFont="1" applyFill="1" applyBorder="1" applyAlignment="1">
      <alignment horizontal="right" vertical="center" wrapText="1"/>
      <protection/>
    </xf>
    <xf numFmtId="177" fontId="4" fillId="0" borderId="14" xfId="64" applyNumberFormat="1" applyFont="1" applyFill="1" applyBorder="1" applyAlignment="1">
      <alignment horizontal="right" vertical="center" wrapText="1"/>
      <protection/>
    </xf>
    <xf numFmtId="0" fontId="4" fillId="0" borderId="14" xfId="64" applyFont="1" applyBorder="1" applyAlignment="1">
      <alignment horizontal="right" vertical="center"/>
      <protection/>
    </xf>
    <xf numFmtId="0" fontId="4" fillId="0" borderId="15" xfId="64" applyFont="1" applyBorder="1" applyAlignment="1">
      <alignment horizontal="right" vertical="center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 horizontal="right" vertical="center" wrapText="1"/>
    </xf>
    <xf numFmtId="179" fontId="4" fillId="0" borderId="16" xfId="50" applyNumberFormat="1" applyFont="1" applyBorder="1" applyAlignment="1">
      <alignment horizontal="right" vertical="center" wrapText="1"/>
    </xf>
    <xf numFmtId="179" fontId="4" fillId="0" borderId="17" xfId="5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wrapText="1"/>
    </xf>
    <xf numFmtId="38" fontId="4" fillId="0" borderId="16" xfId="50" applyFont="1" applyBorder="1" applyAlignment="1">
      <alignment horizontal="right" vertical="center" wrapText="1"/>
    </xf>
    <xf numFmtId="38" fontId="4" fillId="0" borderId="16" xfId="0" applyNumberFormat="1" applyFont="1" applyBorder="1" applyAlignment="1">
      <alignment horizontal="right" vertical="center" wrapText="1"/>
    </xf>
    <xf numFmtId="179" fontId="4" fillId="0" borderId="18" xfId="50" applyNumberFormat="1" applyFont="1" applyBorder="1" applyAlignment="1">
      <alignment horizontal="right" vertical="center" wrapText="1"/>
    </xf>
    <xf numFmtId="179" fontId="4" fillId="0" borderId="19" xfId="5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179" fontId="4" fillId="0" borderId="20" xfId="50" applyNumberFormat="1" applyFont="1" applyBorder="1" applyAlignment="1">
      <alignment horizontal="right" vertical="center" wrapText="1"/>
    </xf>
    <xf numFmtId="179" fontId="4" fillId="0" borderId="21" xfId="50" applyNumberFormat="1" applyFont="1" applyBorder="1" applyAlignment="1">
      <alignment horizontal="right" vertical="center" wrapText="1"/>
    </xf>
    <xf numFmtId="38" fontId="4" fillId="0" borderId="20" xfId="50" applyFont="1" applyBorder="1" applyAlignment="1">
      <alignment horizontal="right" vertical="center" wrapText="1"/>
    </xf>
    <xf numFmtId="38" fontId="4" fillId="0" borderId="20" xfId="0" applyNumberFormat="1" applyFont="1" applyBorder="1" applyAlignment="1">
      <alignment horizontal="right" vertical="center" wrapText="1"/>
    </xf>
    <xf numFmtId="179" fontId="4" fillId="0" borderId="22" xfId="50" applyNumberFormat="1" applyFont="1" applyBorder="1" applyAlignment="1">
      <alignment horizontal="right" vertical="center" wrapText="1"/>
    </xf>
    <xf numFmtId="179" fontId="4" fillId="0" borderId="23" xfId="50" applyNumberFormat="1" applyFont="1" applyBorder="1" applyAlignment="1">
      <alignment horizontal="right" vertical="center" wrapText="1"/>
    </xf>
    <xf numFmtId="38" fontId="4" fillId="0" borderId="24" xfId="50" applyFont="1" applyBorder="1" applyAlignment="1">
      <alignment horizontal="right" vertical="center" wrapText="1"/>
    </xf>
    <xf numFmtId="179" fontId="4" fillId="0" borderId="25" xfId="50" applyNumberFormat="1" applyFont="1" applyBorder="1" applyAlignment="1">
      <alignment horizontal="right" vertical="center" wrapText="1"/>
    </xf>
    <xf numFmtId="179" fontId="4" fillId="0" borderId="26" xfId="50" applyNumberFormat="1" applyFont="1" applyBorder="1" applyAlignment="1">
      <alignment horizontal="right" vertical="center" wrapText="1"/>
    </xf>
    <xf numFmtId="38" fontId="4" fillId="0" borderId="27" xfId="50" applyFont="1" applyBorder="1" applyAlignment="1">
      <alignment horizontal="right" vertical="center" wrapText="1"/>
    </xf>
    <xf numFmtId="38" fontId="4" fillId="0" borderId="28" xfId="50" applyFont="1" applyBorder="1" applyAlignment="1">
      <alignment horizontal="right" vertical="center" wrapText="1"/>
    </xf>
    <xf numFmtId="179" fontId="4" fillId="0" borderId="28" xfId="50" applyNumberFormat="1" applyFont="1" applyBorder="1" applyAlignment="1">
      <alignment horizontal="right" vertical="center" wrapText="1"/>
    </xf>
    <xf numFmtId="179" fontId="4" fillId="0" borderId="29" xfId="50" applyNumberFormat="1" applyFont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 wrapText="1"/>
    </xf>
    <xf numFmtId="38" fontId="4" fillId="0" borderId="0" xfId="50" applyFont="1" applyBorder="1" applyAlignment="1">
      <alignment horizontal="right" vertical="center" wrapText="1"/>
    </xf>
    <xf numFmtId="179" fontId="4" fillId="0" borderId="0" xfId="50" applyNumberFormat="1" applyFont="1" applyBorder="1" applyAlignment="1">
      <alignment horizontal="right" vertical="center" wrapText="1"/>
    </xf>
    <xf numFmtId="38" fontId="4" fillId="0" borderId="30" xfId="50" applyFont="1" applyBorder="1" applyAlignment="1">
      <alignment horizontal="right" vertical="center" wrapText="1"/>
    </xf>
    <xf numFmtId="179" fontId="4" fillId="0" borderId="31" xfId="50" applyNumberFormat="1" applyFont="1" applyBorder="1" applyAlignment="1">
      <alignment horizontal="right" vertical="center" wrapText="1"/>
    </xf>
    <xf numFmtId="179" fontId="4" fillId="0" borderId="32" xfId="5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24" xfId="0" applyFont="1" applyBorder="1" applyAlignment="1">
      <alignment horizontal="right" vertical="center" wrapText="1"/>
    </xf>
    <xf numFmtId="179" fontId="4" fillId="0" borderId="24" xfId="50" applyNumberFormat="1" applyFont="1" applyBorder="1" applyAlignment="1">
      <alignment horizontal="right" vertical="center" wrapText="1"/>
    </xf>
    <xf numFmtId="179" fontId="4" fillId="0" borderId="33" xfId="5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/>
    </xf>
    <xf numFmtId="0" fontId="4" fillId="0" borderId="34" xfId="0" applyFont="1" applyBorder="1" applyAlignment="1">
      <alignment horizontal="right" vertical="center" wrapText="1"/>
    </xf>
    <xf numFmtId="179" fontId="4" fillId="0" borderId="34" xfId="50" applyNumberFormat="1" applyFont="1" applyBorder="1" applyAlignment="1">
      <alignment horizontal="right" vertical="center" wrapText="1"/>
    </xf>
    <xf numFmtId="179" fontId="4" fillId="0" borderId="35" xfId="5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2" fillId="0" borderId="0" xfId="0" applyFont="1" applyBorder="1" applyAlignment="1">
      <alignment horizontal="distributed" vertical="center" wrapText="1"/>
    </xf>
    <xf numFmtId="0" fontId="4" fillId="0" borderId="14" xfId="64" applyFont="1" applyBorder="1" applyAlignment="1">
      <alignment vertical="center"/>
      <protection/>
    </xf>
    <xf numFmtId="0" fontId="4" fillId="0" borderId="10" xfId="64" applyFont="1" applyBorder="1" applyAlignment="1">
      <alignment vertical="center"/>
      <protection/>
    </xf>
    <xf numFmtId="0" fontId="4" fillId="0" borderId="10" xfId="64" applyFont="1" applyBorder="1" applyAlignment="1">
      <alignment horizontal="right" vertical="center"/>
      <protection/>
    </xf>
    <xf numFmtId="0" fontId="4" fillId="0" borderId="11" xfId="64" applyFont="1" applyBorder="1" applyAlignment="1">
      <alignment vertical="center"/>
      <protection/>
    </xf>
    <xf numFmtId="0" fontId="4" fillId="0" borderId="36" xfId="64" applyFont="1" applyBorder="1" applyAlignment="1">
      <alignment vertical="center"/>
      <protection/>
    </xf>
    <xf numFmtId="0" fontId="4" fillId="0" borderId="36" xfId="64" applyFont="1" applyBorder="1" applyAlignment="1">
      <alignment horizontal="right" vertical="center"/>
      <protection/>
    </xf>
    <xf numFmtId="0" fontId="4" fillId="0" borderId="37" xfId="64" applyFont="1" applyBorder="1" applyAlignment="1">
      <alignment vertical="center"/>
      <protection/>
    </xf>
    <xf numFmtId="0" fontId="0" fillId="0" borderId="12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center" vertical="center" shrinkToFit="1"/>
    </xf>
    <xf numFmtId="0" fontId="4" fillId="0" borderId="3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40" xfId="0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4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4" fillId="0" borderId="44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8" fontId="4" fillId="0" borderId="10" xfId="50" applyFont="1" applyBorder="1" applyAlignment="1">
      <alignment vertical="center"/>
    </xf>
    <xf numFmtId="38" fontId="4" fillId="0" borderId="10" xfId="5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0" fillId="0" borderId="10" xfId="0" applyFont="1" applyBorder="1" applyAlignment="1">
      <alignment horizontal="distributed" vertical="center"/>
    </xf>
    <xf numFmtId="0" fontId="10" fillId="0" borderId="45" xfId="0" applyFont="1" applyBorder="1" applyAlignment="1">
      <alignment horizontal="distributed" vertical="center"/>
    </xf>
    <xf numFmtId="0" fontId="0" fillId="0" borderId="39" xfId="0" applyBorder="1" applyAlignment="1">
      <alignment/>
    </xf>
    <xf numFmtId="0" fontId="0" fillId="0" borderId="0" xfId="0" applyAlignment="1">
      <alignment horizontal="right"/>
    </xf>
    <xf numFmtId="38" fontId="4" fillId="0" borderId="14" xfId="5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 wrapText="1"/>
    </xf>
    <xf numFmtId="0" fontId="2" fillId="0" borderId="46" xfId="0" applyFont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0" fillId="0" borderId="45" xfId="0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38" fontId="4" fillId="0" borderId="10" xfId="50" applyFont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8" fillId="0" borderId="0" xfId="0" applyFont="1" applyAlignment="1">
      <alignment horizontal="justify"/>
    </xf>
    <xf numFmtId="38" fontId="0" fillId="0" borderId="0" xfId="50" applyFont="1" applyAlignment="1">
      <alignment/>
    </xf>
    <xf numFmtId="38" fontId="12" fillId="0" borderId="0" xfId="50" applyFont="1" applyBorder="1" applyAlignment="1">
      <alignment horizontal="left" vertical="center"/>
    </xf>
    <xf numFmtId="38" fontId="4" fillId="0" borderId="10" xfId="50" applyFont="1" applyBorder="1" applyAlignment="1">
      <alignment horizontal="right" vertical="center" wrapText="1"/>
    </xf>
    <xf numFmtId="179" fontId="4" fillId="0" borderId="10" xfId="5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justify" shrinkToFit="1"/>
    </xf>
    <xf numFmtId="0" fontId="14" fillId="0" borderId="11" xfId="0" applyFont="1" applyBorder="1" applyAlignment="1">
      <alignment horizontal="justify" shrinkToFit="1"/>
    </xf>
    <xf numFmtId="0" fontId="15" fillId="0" borderId="11" xfId="0" applyFont="1" applyBorder="1" applyAlignment="1">
      <alignment horizontal="left" shrinkToFit="1"/>
    </xf>
    <xf numFmtId="0" fontId="17" fillId="0" borderId="11" xfId="0" applyFont="1" applyBorder="1" applyAlignment="1">
      <alignment horizontal="justify" shrinkToFit="1"/>
    </xf>
    <xf numFmtId="0" fontId="17" fillId="0" borderId="11" xfId="0" applyFont="1" applyFill="1" applyBorder="1" applyAlignment="1">
      <alignment horizontal="justify" shrinkToFit="1"/>
    </xf>
    <xf numFmtId="38" fontId="4" fillId="0" borderId="14" xfId="50" applyFont="1" applyBorder="1" applyAlignment="1">
      <alignment horizontal="right" vertical="center" wrapText="1"/>
    </xf>
    <xf numFmtId="179" fontId="4" fillId="0" borderId="14" xfId="50" applyNumberFormat="1" applyFont="1" applyBorder="1" applyAlignment="1">
      <alignment horizontal="right" vertical="center" wrapText="1"/>
    </xf>
    <xf numFmtId="0" fontId="17" fillId="0" borderId="15" xfId="0" applyFont="1" applyFill="1" applyBorder="1" applyAlignment="1">
      <alignment horizontal="justify" shrinkToFit="1"/>
    </xf>
    <xf numFmtId="38" fontId="4" fillId="0" borderId="28" xfId="50" applyFont="1" applyFill="1" applyBorder="1" applyAlignment="1">
      <alignment horizontal="right" vertical="center" wrapText="1"/>
    </xf>
    <xf numFmtId="0" fontId="17" fillId="0" borderId="29" xfId="0" applyFont="1" applyFill="1" applyBorder="1" applyAlignment="1">
      <alignment horizontal="justify" shrinkToFit="1"/>
    </xf>
    <xf numFmtId="38" fontId="0" fillId="0" borderId="0" xfId="50" applyFont="1" applyBorder="1" applyAlignment="1">
      <alignment/>
    </xf>
    <xf numFmtId="38" fontId="9" fillId="0" borderId="0" xfId="50" applyFont="1" applyBorder="1" applyAlignment="1">
      <alignment/>
    </xf>
    <xf numFmtId="0" fontId="2" fillId="0" borderId="48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right" vertical="center" wrapText="1"/>
    </xf>
    <xf numFmtId="0" fontId="2" fillId="0" borderId="4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justify" wrapText="1"/>
    </xf>
    <xf numFmtId="0" fontId="2" fillId="0" borderId="50" xfId="0" applyFont="1" applyBorder="1" applyAlignment="1">
      <alignment horizontal="distributed" vertical="center" wrapText="1"/>
    </xf>
    <xf numFmtId="0" fontId="8" fillId="0" borderId="33" xfId="0" applyFont="1" applyBorder="1" applyAlignment="1">
      <alignment horizontal="justify" wrapText="1"/>
    </xf>
    <xf numFmtId="0" fontId="8" fillId="0" borderId="29" xfId="0" applyFont="1" applyBorder="1" applyAlignment="1">
      <alignment horizontal="justify" wrapText="1"/>
    </xf>
    <xf numFmtId="0" fontId="2" fillId="0" borderId="51" xfId="0" applyFont="1" applyBorder="1" applyAlignment="1">
      <alignment horizontal="distributed" vertical="center" wrapText="1"/>
    </xf>
    <xf numFmtId="0" fontId="8" fillId="0" borderId="19" xfId="0" applyFont="1" applyBorder="1" applyAlignment="1">
      <alignment horizontal="justify" wrapText="1"/>
    </xf>
    <xf numFmtId="0" fontId="2" fillId="0" borderId="52" xfId="0" applyFont="1" applyBorder="1" applyAlignment="1">
      <alignment horizontal="distributed" vertical="center" wrapText="1"/>
    </xf>
    <xf numFmtId="0" fontId="8" fillId="0" borderId="23" xfId="0" applyFont="1" applyBorder="1" applyAlignment="1">
      <alignment horizontal="justify" wrapText="1"/>
    </xf>
    <xf numFmtId="0" fontId="2" fillId="0" borderId="53" xfId="0" applyFont="1" applyBorder="1" applyAlignment="1">
      <alignment horizontal="distributed" vertical="center" wrapText="1"/>
    </xf>
    <xf numFmtId="38" fontId="4" fillId="0" borderId="54" xfId="50" applyFont="1" applyBorder="1" applyAlignment="1">
      <alignment horizontal="right" vertical="center" wrapText="1"/>
    </xf>
    <xf numFmtId="0" fontId="8" fillId="0" borderId="26" xfId="0" applyFont="1" applyBorder="1" applyAlignment="1">
      <alignment horizontal="justify" wrapText="1"/>
    </xf>
    <xf numFmtId="0" fontId="18" fillId="0" borderId="55" xfId="0" applyFont="1" applyBorder="1" applyAlignment="1">
      <alignment horizontal="justify" wrapText="1"/>
    </xf>
    <xf numFmtId="0" fontId="18" fillId="0" borderId="0" xfId="0" applyFont="1" applyBorder="1" applyAlignment="1">
      <alignment horizontal="justify" wrapText="1"/>
    </xf>
    <xf numFmtId="0" fontId="2" fillId="0" borderId="56" xfId="0" applyFont="1" applyBorder="1" applyAlignment="1">
      <alignment horizontal="distributed" vertical="center" wrapText="1"/>
    </xf>
    <xf numFmtId="179" fontId="4" fillId="0" borderId="30" xfId="50" applyNumberFormat="1" applyFont="1" applyBorder="1" applyAlignment="1">
      <alignment horizontal="right" vertical="center" wrapText="1"/>
    </xf>
    <xf numFmtId="0" fontId="18" fillId="0" borderId="32" xfId="0" applyFont="1" applyBorder="1" applyAlignment="1">
      <alignment horizontal="justify" wrapText="1"/>
    </xf>
    <xf numFmtId="38" fontId="4" fillId="0" borderId="47" xfId="50" applyFont="1" applyBorder="1" applyAlignment="1">
      <alignment vertical="center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44" xfId="0" applyFont="1" applyBorder="1" applyAlignment="1">
      <alignment horizontal="right" vertical="center"/>
    </xf>
    <xf numFmtId="0" fontId="12" fillId="0" borderId="5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178" fontId="12" fillId="0" borderId="48" xfId="0" applyNumberFormat="1" applyFont="1" applyBorder="1" applyAlignment="1">
      <alignment horizontal="center" vertical="center"/>
    </xf>
    <xf numFmtId="178" fontId="12" fillId="0" borderId="49" xfId="0" applyNumberFormat="1" applyFont="1" applyBorder="1" applyAlignment="1">
      <alignment horizontal="center" vertical="center"/>
    </xf>
    <xf numFmtId="178" fontId="12" fillId="0" borderId="50" xfId="0" applyNumberFormat="1" applyFont="1" applyBorder="1" applyAlignment="1">
      <alignment horizontal="center" vertical="center"/>
    </xf>
    <xf numFmtId="178" fontId="12" fillId="0" borderId="59" xfId="0" applyNumberFormat="1" applyFont="1" applyBorder="1" applyAlignment="1">
      <alignment horizontal="center" vertical="center"/>
    </xf>
    <xf numFmtId="178" fontId="12" fillId="0" borderId="52" xfId="0" applyNumberFormat="1" applyFont="1" applyBorder="1" applyAlignment="1">
      <alignment horizontal="center" vertical="center"/>
    </xf>
    <xf numFmtId="178" fontId="12" fillId="0" borderId="60" xfId="0" applyNumberFormat="1" applyFont="1" applyBorder="1" applyAlignment="1">
      <alignment horizontal="center" vertical="center"/>
    </xf>
    <xf numFmtId="178" fontId="12" fillId="0" borderId="53" xfId="0" applyNumberFormat="1" applyFont="1" applyBorder="1" applyAlignment="1">
      <alignment horizontal="center" vertical="center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center"/>
    </xf>
    <xf numFmtId="38" fontId="4" fillId="0" borderId="39" xfId="50" applyFont="1" applyBorder="1" applyAlignment="1">
      <alignment/>
    </xf>
    <xf numFmtId="38" fontId="4" fillId="0" borderId="61" xfId="50" applyFont="1" applyBorder="1" applyAlignment="1">
      <alignment/>
    </xf>
    <xf numFmtId="38" fontId="4" fillId="0" borderId="11" xfId="50" applyFont="1" applyBorder="1" applyAlignment="1">
      <alignment horizontal="right"/>
    </xf>
    <xf numFmtId="38" fontId="4" fillId="0" borderId="11" xfId="50" applyFont="1" applyBorder="1" applyAlignment="1">
      <alignment/>
    </xf>
    <xf numFmtId="0" fontId="0" fillId="0" borderId="13" xfId="0" applyBorder="1" applyAlignment="1">
      <alignment horizontal="center"/>
    </xf>
    <xf numFmtId="38" fontId="4" fillId="0" borderId="14" xfId="50" applyFont="1" applyBorder="1" applyAlignment="1">
      <alignment/>
    </xf>
    <xf numFmtId="38" fontId="4" fillId="0" borderId="42" xfId="50" applyFont="1" applyBorder="1" applyAlignment="1">
      <alignment/>
    </xf>
    <xf numFmtId="38" fontId="4" fillId="0" borderId="62" xfId="50" applyFont="1" applyBorder="1" applyAlignment="1">
      <alignment/>
    </xf>
    <xf numFmtId="38" fontId="4" fillId="0" borderId="15" xfId="50" applyFont="1" applyBorder="1" applyAlignment="1">
      <alignment/>
    </xf>
    <xf numFmtId="38" fontId="0" fillId="0" borderId="46" xfId="50" applyFont="1" applyBorder="1" applyAlignment="1">
      <alignment horizontal="center"/>
    </xf>
    <xf numFmtId="38" fontId="4" fillId="0" borderId="28" xfId="50" applyFont="1" applyBorder="1" applyAlignment="1">
      <alignment/>
    </xf>
    <xf numFmtId="38" fontId="4" fillId="0" borderId="28" xfId="50" applyFont="1" applyBorder="1" applyAlignment="1">
      <alignment horizontal="right" vertical="center"/>
    </xf>
    <xf numFmtId="38" fontId="4" fillId="0" borderId="29" xfId="50" applyFont="1" applyBorder="1" applyAlignment="1">
      <alignment/>
    </xf>
    <xf numFmtId="0" fontId="15" fillId="0" borderId="47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57" xfId="0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181" fontId="4" fillId="0" borderId="63" xfId="0" applyNumberFormat="1" applyFont="1" applyBorder="1" applyAlignment="1">
      <alignment horizontal="right"/>
    </xf>
    <xf numFmtId="0" fontId="0" fillId="0" borderId="46" xfId="0" applyBorder="1" applyAlignment="1">
      <alignment horizontal="center"/>
    </xf>
    <xf numFmtId="38" fontId="4" fillId="0" borderId="28" xfId="50" applyFont="1" applyBorder="1" applyAlignment="1">
      <alignment/>
    </xf>
    <xf numFmtId="0" fontId="15" fillId="0" borderId="0" xfId="0" applyFont="1" applyBorder="1" applyAlignment="1">
      <alignment horizontal="right"/>
    </xf>
    <xf numFmtId="181" fontId="4" fillId="0" borderId="10" xfId="42" applyNumberFormat="1" applyFont="1" applyBorder="1" applyAlignment="1">
      <alignment/>
    </xf>
    <xf numFmtId="38" fontId="4" fillId="0" borderId="14" xfId="50" applyFont="1" applyBorder="1" applyAlignment="1">
      <alignment vertical="center"/>
    </xf>
    <xf numFmtId="38" fontId="4" fillId="0" borderId="15" xfId="50" applyFont="1" applyBorder="1" applyAlignment="1">
      <alignment horizontal="right"/>
    </xf>
    <xf numFmtId="38" fontId="4" fillId="0" borderId="28" xfId="50" applyFont="1" applyBorder="1" applyAlignment="1">
      <alignment vertical="center"/>
    </xf>
    <xf numFmtId="181" fontId="4" fillId="0" borderId="28" xfId="42" applyNumberFormat="1" applyFont="1" applyBorder="1" applyAlignment="1">
      <alignment/>
    </xf>
    <xf numFmtId="38" fontId="4" fillId="0" borderId="28" xfId="50" applyFont="1" applyBorder="1" applyAlignment="1">
      <alignment horizontal="right"/>
    </xf>
    <xf numFmtId="38" fontId="4" fillId="0" borderId="27" xfId="50" applyFont="1" applyBorder="1" applyAlignment="1">
      <alignment/>
    </xf>
    <xf numFmtId="38" fontId="4" fillId="0" borderId="55" xfId="50" applyFont="1" applyBorder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6" fontId="4" fillId="33" borderId="14" xfId="64" applyNumberFormat="1" applyFont="1" applyFill="1" applyBorder="1" applyAlignment="1">
      <alignment horizontal="right" vertical="center" wrapText="1"/>
      <protection/>
    </xf>
    <xf numFmtId="176" fontId="4" fillId="0" borderId="14" xfId="64" applyNumberFormat="1" applyFont="1" applyBorder="1" applyAlignment="1">
      <alignment horizontal="right" vertical="center" wrapText="1"/>
      <protection/>
    </xf>
    <xf numFmtId="176" fontId="4" fillId="0" borderId="10" xfId="64" applyNumberFormat="1" applyFont="1" applyBorder="1" applyAlignment="1">
      <alignment horizontal="right" vertical="center" wrapText="1"/>
      <protection/>
    </xf>
    <xf numFmtId="176" fontId="4" fillId="0" borderId="36" xfId="64" applyNumberFormat="1" applyFont="1" applyBorder="1" applyAlignment="1">
      <alignment horizontal="right" vertical="center" wrapText="1"/>
      <protection/>
    </xf>
    <xf numFmtId="0" fontId="2" fillId="0" borderId="39" xfId="64" applyBorder="1" applyAlignment="1">
      <alignment horizontal="center" vertical="center"/>
      <protection/>
    </xf>
    <xf numFmtId="0" fontId="2" fillId="0" borderId="38" xfId="64" applyBorder="1" applyAlignment="1">
      <alignment horizontal="center" vertical="center"/>
      <protection/>
    </xf>
    <xf numFmtId="177" fontId="4" fillId="33" borderId="39" xfId="64" applyNumberFormat="1" applyFont="1" applyFill="1" applyBorder="1" applyAlignment="1">
      <alignment horizontal="right" vertical="center" wrapText="1"/>
      <protection/>
    </xf>
    <xf numFmtId="177" fontId="4" fillId="0" borderId="39" xfId="64" applyNumberFormat="1" applyFont="1" applyFill="1" applyBorder="1" applyAlignment="1">
      <alignment horizontal="right" vertical="center" wrapText="1"/>
      <protection/>
    </xf>
    <xf numFmtId="0" fontId="4" fillId="0" borderId="41" xfId="64" applyFont="1" applyBorder="1" applyAlignment="1">
      <alignment horizontal="right" vertical="center"/>
      <protection/>
    </xf>
    <xf numFmtId="0" fontId="2" fillId="0" borderId="0" xfId="64" applyBorder="1">
      <alignment/>
      <protection/>
    </xf>
    <xf numFmtId="0" fontId="0" fillId="0" borderId="0" xfId="0" applyBorder="1" applyAlignment="1">
      <alignment vertical="center"/>
    </xf>
    <xf numFmtId="180" fontId="4" fillId="33" borderId="41" xfId="64" applyNumberFormat="1" applyFont="1" applyFill="1" applyBorder="1" applyAlignment="1">
      <alignment horizontal="right" vertical="center" wrapText="1"/>
      <protection/>
    </xf>
    <xf numFmtId="0" fontId="4" fillId="0" borderId="38" xfId="64" applyFont="1" applyBorder="1" applyAlignment="1">
      <alignment vertical="center"/>
      <protection/>
    </xf>
    <xf numFmtId="180" fontId="4" fillId="33" borderId="39" xfId="64" applyNumberFormat="1" applyFont="1" applyFill="1" applyBorder="1" applyAlignment="1">
      <alignment horizontal="right" vertical="center" wrapText="1"/>
      <protection/>
    </xf>
    <xf numFmtId="180" fontId="4" fillId="0" borderId="39" xfId="64" applyNumberFormat="1" applyFont="1" applyFill="1" applyBorder="1" applyAlignment="1">
      <alignment horizontal="right" vertical="center" wrapText="1"/>
      <protection/>
    </xf>
    <xf numFmtId="0" fontId="4" fillId="0" borderId="0" xfId="64" applyFont="1" applyBorder="1" applyAlignment="1">
      <alignment vertical="center"/>
      <protection/>
    </xf>
    <xf numFmtId="0" fontId="2" fillId="0" borderId="39" xfId="64" applyBorder="1" applyAlignment="1">
      <alignment vertical="center"/>
      <protection/>
    </xf>
    <xf numFmtId="0" fontId="4" fillId="0" borderId="39" xfId="64" applyFont="1" applyBorder="1" applyAlignment="1">
      <alignment vertical="center"/>
      <protection/>
    </xf>
    <xf numFmtId="0" fontId="2" fillId="0" borderId="0" xfId="64" applyBorder="1" applyAlignment="1">
      <alignment vertical="center" wrapText="1"/>
      <protection/>
    </xf>
    <xf numFmtId="0" fontId="2" fillId="0" borderId="0" xfId="64" applyBorder="1" applyAlignment="1">
      <alignment vertical="center"/>
      <protection/>
    </xf>
    <xf numFmtId="180" fontId="4" fillId="33" borderId="0" xfId="64" applyNumberFormat="1" applyFont="1" applyFill="1" applyBorder="1" applyAlignment="1">
      <alignment vertical="center" wrapText="1"/>
      <protection/>
    </xf>
    <xf numFmtId="179" fontId="4" fillId="33" borderId="0" xfId="50" applyNumberFormat="1" applyFont="1" applyFill="1" applyBorder="1" applyAlignment="1">
      <alignment vertical="center" wrapText="1"/>
    </xf>
    <xf numFmtId="180" fontId="4" fillId="0" borderId="0" xfId="64" applyNumberFormat="1" applyFont="1" applyFill="1" applyBorder="1" applyAlignment="1">
      <alignment vertical="center" wrapText="1"/>
      <protection/>
    </xf>
    <xf numFmtId="179" fontId="4" fillId="0" borderId="0" xfId="50" applyNumberFormat="1" applyFont="1" applyFill="1" applyBorder="1" applyAlignment="1">
      <alignment vertical="center" wrapText="1"/>
    </xf>
    <xf numFmtId="0" fontId="2" fillId="0" borderId="10" xfId="64" applyBorder="1" applyAlignment="1">
      <alignment vertical="center"/>
      <protection/>
    </xf>
    <xf numFmtId="179" fontId="4" fillId="33" borderId="10" xfId="50" applyNumberFormat="1" applyFont="1" applyFill="1" applyBorder="1" applyAlignment="1">
      <alignment horizontal="right" vertical="center" wrapText="1"/>
    </xf>
    <xf numFmtId="179" fontId="4" fillId="0" borderId="10" xfId="50" applyNumberFormat="1" applyFont="1" applyFill="1" applyBorder="1" applyAlignment="1">
      <alignment horizontal="right" vertical="center" wrapText="1"/>
    </xf>
    <xf numFmtId="0" fontId="55" fillId="0" borderId="0" xfId="0" applyFont="1" applyAlignment="1">
      <alignment horizontal="right" vertical="center"/>
    </xf>
    <xf numFmtId="0" fontId="2" fillId="0" borderId="46" xfId="64" applyBorder="1" applyAlignment="1">
      <alignment horizontal="center" vertical="center"/>
      <protection/>
    </xf>
    <xf numFmtId="0" fontId="4" fillId="0" borderId="64" xfId="64" applyFont="1" applyBorder="1" applyAlignment="1">
      <alignment vertical="center"/>
      <protection/>
    </xf>
    <xf numFmtId="0" fontId="4" fillId="0" borderId="65" xfId="64" applyFont="1" applyBorder="1" applyAlignment="1">
      <alignment horizontal="right" vertical="center"/>
      <protection/>
    </xf>
    <xf numFmtId="0" fontId="4" fillId="0" borderId="39" xfId="64" applyFont="1" applyBorder="1" applyAlignment="1">
      <alignment horizontal="right" vertical="center"/>
      <protection/>
    </xf>
    <xf numFmtId="177" fontId="4" fillId="0" borderId="65" xfId="64" applyNumberFormat="1" applyFont="1" applyBorder="1" applyAlignment="1">
      <alignment horizontal="right" vertical="center" wrapText="1"/>
      <protection/>
    </xf>
    <xf numFmtId="178" fontId="9" fillId="0" borderId="16" xfId="0" applyNumberFormat="1" applyFont="1" applyBorder="1" applyAlignment="1">
      <alignment horizontal="right" vertical="center" wrapText="1"/>
    </xf>
    <xf numFmtId="178" fontId="9" fillId="0" borderId="17" xfId="0" applyNumberFormat="1" applyFont="1" applyBorder="1" applyAlignment="1">
      <alignment horizontal="right" vertical="center" wrapText="1"/>
    </xf>
    <xf numFmtId="178" fontId="9" fillId="0" borderId="20" xfId="0" applyNumberFormat="1" applyFont="1" applyBorder="1" applyAlignment="1">
      <alignment horizontal="right" vertical="center" wrapText="1"/>
    </xf>
    <xf numFmtId="178" fontId="9" fillId="0" borderId="21" xfId="0" applyNumberFormat="1" applyFont="1" applyBorder="1" applyAlignment="1">
      <alignment horizontal="right" vertical="center" wrapText="1"/>
    </xf>
    <xf numFmtId="178" fontId="9" fillId="0" borderId="24" xfId="0" applyNumberFormat="1" applyFont="1" applyBorder="1" applyAlignment="1">
      <alignment horizontal="right" vertical="center" wrapText="1"/>
    </xf>
    <xf numFmtId="178" fontId="9" fillId="0" borderId="33" xfId="0" applyNumberFormat="1" applyFont="1" applyBorder="1" applyAlignment="1">
      <alignment horizontal="right" vertical="center" wrapText="1"/>
    </xf>
    <xf numFmtId="178" fontId="20" fillId="0" borderId="10" xfId="0" applyNumberFormat="1" applyFont="1" applyBorder="1" applyAlignment="1">
      <alignment horizontal="right" vertical="center" wrapText="1"/>
    </xf>
    <xf numFmtId="178" fontId="20" fillId="0" borderId="11" xfId="0" applyNumberFormat="1" applyFont="1" applyBorder="1" applyAlignment="1">
      <alignment horizontal="right" vertical="center" wrapText="1"/>
    </xf>
    <xf numFmtId="178" fontId="9" fillId="0" borderId="66" xfId="0" applyNumberFormat="1" applyFont="1" applyBorder="1" applyAlignment="1">
      <alignment horizontal="right" vertical="center" wrapText="1"/>
    </xf>
    <xf numFmtId="178" fontId="9" fillId="0" borderId="23" xfId="0" applyNumberFormat="1" applyFont="1" applyBorder="1" applyAlignment="1">
      <alignment horizontal="right" vertical="center" wrapText="1"/>
    </xf>
    <xf numFmtId="178" fontId="9" fillId="0" borderId="67" xfId="0" applyNumberFormat="1" applyFont="1" applyBorder="1" applyAlignment="1">
      <alignment horizontal="right" vertical="center" wrapText="1"/>
    </xf>
    <xf numFmtId="178" fontId="20" fillId="0" borderId="63" xfId="0" applyNumberFormat="1" applyFont="1" applyBorder="1" applyAlignment="1">
      <alignment horizontal="right" vertical="center" wrapText="1"/>
    </xf>
    <xf numFmtId="178" fontId="9" fillId="0" borderId="68" xfId="0" applyNumberFormat="1" applyFont="1" applyBorder="1" applyAlignment="1">
      <alignment horizontal="right" vertical="center" wrapText="1"/>
    </xf>
    <xf numFmtId="178" fontId="9" fillId="0" borderId="22" xfId="0" applyNumberFormat="1" applyFont="1" applyBorder="1" applyAlignment="1">
      <alignment horizontal="right" vertical="center" wrapText="1"/>
    </xf>
    <xf numFmtId="178" fontId="9" fillId="0" borderId="69" xfId="0" applyNumberFormat="1" applyFont="1" applyBorder="1" applyAlignment="1">
      <alignment horizontal="right" vertical="center" wrapText="1"/>
    </xf>
    <xf numFmtId="178" fontId="20" fillId="0" borderId="38" xfId="0" applyNumberFormat="1" applyFont="1" applyBorder="1" applyAlignment="1">
      <alignment horizontal="right" vertical="center" wrapText="1"/>
    </xf>
    <xf numFmtId="178" fontId="9" fillId="0" borderId="54" xfId="0" applyNumberFormat="1" applyFont="1" applyBorder="1" applyAlignment="1">
      <alignment horizontal="right" vertical="center" wrapText="1"/>
    </xf>
    <xf numFmtId="178" fontId="9" fillId="0" borderId="26" xfId="0" applyNumberFormat="1" applyFont="1" applyBorder="1" applyAlignment="1">
      <alignment horizontal="right" vertical="center" wrapText="1"/>
    </xf>
    <xf numFmtId="178" fontId="20" fillId="0" borderId="31" xfId="0" applyNumberFormat="1" applyFont="1" applyBorder="1" applyAlignment="1">
      <alignment horizontal="right" vertical="center" wrapText="1"/>
    </xf>
    <xf numFmtId="178" fontId="20" fillId="0" borderId="70" xfId="0" applyNumberFormat="1" applyFont="1" applyBorder="1" applyAlignment="1">
      <alignment horizontal="right" vertical="center" wrapText="1"/>
    </xf>
    <xf numFmtId="178" fontId="21" fillId="0" borderId="12" xfId="0" applyNumberFormat="1" applyFont="1" applyBorder="1" applyAlignment="1">
      <alignment horizontal="center" vertical="center"/>
    </xf>
    <xf numFmtId="178" fontId="21" fillId="0" borderId="40" xfId="0" applyNumberFormat="1" applyFont="1" applyBorder="1" applyAlignment="1">
      <alignment horizontal="center" vertical="center"/>
    </xf>
    <xf numFmtId="178" fontId="21" fillId="0" borderId="71" xfId="0" applyNumberFormat="1" applyFont="1" applyBorder="1" applyAlignment="1">
      <alignment horizontal="center" vertical="center"/>
    </xf>
    <xf numFmtId="0" fontId="15" fillId="0" borderId="47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" fillId="0" borderId="72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2" fillId="0" borderId="74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38" fontId="2" fillId="0" borderId="72" xfId="50" applyFont="1" applyBorder="1" applyAlignment="1">
      <alignment horizontal="center" vertical="center" wrapText="1"/>
    </xf>
    <xf numFmtId="38" fontId="2" fillId="0" borderId="24" xfId="5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8" fontId="2" fillId="0" borderId="45" xfId="50" applyFont="1" applyBorder="1" applyAlignment="1">
      <alignment horizontal="center" vertical="center" wrapText="1"/>
    </xf>
    <xf numFmtId="38" fontId="2" fillId="0" borderId="10" xfId="50" applyFont="1" applyBorder="1" applyAlignment="1">
      <alignment horizontal="center" vertical="center" wrapText="1"/>
    </xf>
    <xf numFmtId="0" fontId="2" fillId="0" borderId="45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4" fillId="0" borderId="44" xfId="0" applyFont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45" xfId="0" applyBorder="1" applyAlignment="1">
      <alignment horizontal="distributed"/>
    </xf>
    <xf numFmtId="0" fontId="0" fillId="0" borderId="4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  <xf numFmtId="0" fontId="6" fillId="0" borderId="75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 wrapText="1"/>
    </xf>
    <xf numFmtId="0" fontId="15" fillId="0" borderId="47" xfId="0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0" fillId="0" borderId="5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181" fontId="4" fillId="0" borderId="76" xfId="0" applyNumberFormat="1" applyFont="1" applyBorder="1" applyAlignment="1">
      <alignment horizontal="right"/>
    </xf>
    <xf numFmtId="0" fontId="0" fillId="0" borderId="55" xfId="0" applyBorder="1" applyAlignment="1">
      <alignment vertical="center"/>
    </xf>
    <xf numFmtId="181" fontId="4" fillId="0" borderId="39" xfId="0" applyNumberFormat="1" applyFont="1" applyBorder="1" applyAlignment="1">
      <alignment horizontal="right"/>
    </xf>
    <xf numFmtId="0" fontId="0" fillId="0" borderId="63" xfId="0" applyBorder="1" applyAlignment="1">
      <alignment vertical="center"/>
    </xf>
    <xf numFmtId="0" fontId="0" fillId="0" borderId="58" xfId="0" applyBorder="1" applyAlignment="1">
      <alignment horizontal="distributed" vertical="center"/>
    </xf>
    <xf numFmtId="0" fontId="15" fillId="0" borderId="47" xfId="0" applyFont="1" applyBorder="1" applyAlignment="1">
      <alignment horizontal="left"/>
    </xf>
    <xf numFmtId="0" fontId="6" fillId="0" borderId="77" xfId="0" applyFont="1" applyBorder="1" applyAlignment="1">
      <alignment horizontal="distributed" vertical="center" wrapText="1"/>
    </xf>
    <xf numFmtId="0" fontId="6" fillId="0" borderId="78" xfId="0" applyFont="1" applyBorder="1" applyAlignment="1">
      <alignment horizontal="distributed" vertical="center" wrapText="1"/>
    </xf>
    <xf numFmtId="0" fontId="6" fillId="0" borderId="34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0" fillId="0" borderId="77" xfId="0" applyBorder="1" applyAlignment="1">
      <alignment horizontal="distributed" vertical="center" wrapText="1"/>
    </xf>
    <xf numFmtId="0" fontId="0" fillId="0" borderId="78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4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3" fillId="0" borderId="79" xfId="0" applyFont="1" applyBorder="1" applyAlignment="1">
      <alignment horizontal="center" vertical="center" wrapText="1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2" fillId="0" borderId="77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10" fillId="0" borderId="75" xfId="0" applyFont="1" applyBorder="1" applyAlignment="1">
      <alignment horizontal="distributed" vertical="center" wrapText="1" shrinkToFit="1"/>
    </xf>
    <xf numFmtId="0" fontId="10" fillId="0" borderId="35" xfId="0" applyFont="1" applyBorder="1" applyAlignment="1">
      <alignment horizontal="distributed" vertical="center" wrapText="1" shrinkToFit="1"/>
    </xf>
    <xf numFmtId="0" fontId="2" fillId="0" borderId="83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0" fillId="0" borderId="85" xfId="0" applyBorder="1" applyAlignment="1">
      <alignment horizontal="distributed" vertical="center"/>
    </xf>
    <xf numFmtId="0" fontId="0" fillId="0" borderId="86" xfId="0" applyBorder="1" applyAlignment="1">
      <alignment horizontal="distributed" vertical="center"/>
    </xf>
    <xf numFmtId="0" fontId="2" fillId="0" borderId="45" xfId="64" applyBorder="1" applyAlignment="1">
      <alignment horizontal="distributed" vertical="center"/>
      <protection/>
    </xf>
    <xf numFmtId="0" fontId="2" fillId="0" borderId="58" xfId="64" applyBorder="1" applyAlignment="1">
      <alignment horizontal="distributed" vertical="center"/>
      <protection/>
    </xf>
    <xf numFmtId="0" fontId="2" fillId="0" borderId="10" xfId="64" applyBorder="1" applyAlignment="1">
      <alignment horizontal="distributed" vertical="center"/>
      <protection/>
    </xf>
    <xf numFmtId="0" fontId="2" fillId="0" borderId="11" xfId="64" applyBorder="1" applyAlignment="1">
      <alignment horizontal="distributed" vertical="center"/>
      <protection/>
    </xf>
    <xf numFmtId="0" fontId="0" fillId="0" borderId="87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88" xfId="0" applyBorder="1" applyAlignment="1">
      <alignment horizontal="distributed" vertical="center"/>
    </xf>
    <xf numFmtId="0" fontId="0" fillId="0" borderId="89" xfId="0" applyBorder="1" applyAlignment="1">
      <alignment horizontal="distributed" vertical="center"/>
    </xf>
    <xf numFmtId="0" fontId="2" fillId="0" borderId="57" xfId="64" applyBorder="1" applyAlignment="1">
      <alignment horizontal="distributed" vertical="center"/>
      <protection/>
    </xf>
    <xf numFmtId="0" fontId="2" fillId="0" borderId="12" xfId="64" applyBorder="1" applyAlignment="1">
      <alignment horizontal="distributed" vertical="center"/>
      <protection/>
    </xf>
    <xf numFmtId="0" fontId="2" fillId="0" borderId="90" xfId="64" applyBorder="1" applyAlignment="1">
      <alignment horizontal="center" vertical="center" wrapText="1"/>
      <protection/>
    </xf>
    <xf numFmtId="0" fontId="2" fillId="0" borderId="80" xfId="64" applyBorder="1" applyAlignment="1">
      <alignment horizontal="center" vertical="center" wrapText="1"/>
      <protection/>
    </xf>
    <xf numFmtId="0" fontId="2" fillId="0" borderId="91" xfId="64" applyBorder="1" applyAlignment="1">
      <alignment horizontal="center" vertical="center" wrapText="1"/>
      <protection/>
    </xf>
    <xf numFmtId="0" fontId="2" fillId="0" borderId="82" xfId="64" applyBorder="1" applyAlignment="1">
      <alignment horizontal="center" vertical="center" wrapText="1"/>
      <protection/>
    </xf>
    <xf numFmtId="0" fontId="2" fillId="0" borderId="47" xfId="64" applyBorder="1" applyAlignment="1">
      <alignment horizontal="distributed" vertical="center" wrapText="1"/>
      <protection/>
    </xf>
    <xf numFmtId="0" fontId="2" fillId="0" borderId="92" xfId="64" applyBorder="1" applyAlignment="1">
      <alignment horizontal="distributed" vertical="center" wrapText="1"/>
      <protection/>
    </xf>
    <xf numFmtId="0" fontId="55" fillId="0" borderId="12" xfId="0" applyFont="1" applyBorder="1" applyAlignment="1">
      <alignment horizontal="right" vertical="center"/>
    </xf>
    <xf numFmtId="0" fontId="55" fillId="0" borderId="38" xfId="0" applyFont="1" applyFill="1" applyBorder="1" applyAlignment="1">
      <alignment horizontal="right"/>
    </xf>
    <xf numFmtId="0" fontId="55" fillId="0" borderId="10" xfId="0" applyFont="1" applyFill="1" applyBorder="1" applyAlignment="1">
      <alignment horizontal="right"/>
    </xf>
    <xf numFmtId="0" fontId="55" fillId="0" borderId="11" xfId="0" applyFont="1" applyFill="1" applyBorder="1" applyAlignment="1">
      <alignment horizontal="right"/>
    </xf>
    <xf numFmtId="0" fontId="55" fillId="0" borderId="12" xfId="0" applyFont="1" applyFill="1" applyBorder="1" applyAlignment="1">
      <alignment horizontal="right"/>
    </xf>
    <xf numFmtId="0" fontId="55" fillId="0" borderId="46" xfId="0" applyFont="1" applyBorder="1" applyAlignment="1">
      <alignment horizontal="right" vertical="center"/>
    </xf>
    <xf numFmtId="0" fontId="55" fillId="0" borderId="64" xfId="0" applyFont="1" applyFill="1" applyBorder="1" applyAlignment="1">
      <alignment horizontal="right"/>
    </xf>
    <xf numFmtId="0" fontId="55" fillId="0" borderId="36" xfId="0" applyFont="1" applyFill="1" applyBorder="1" applyAlignment="1">
      <alignment horizontal="right"/>
    </xf>
    <xf numFmtId="0" fontId="55" fillId="0" borderId="37" xfId="0" applyFont="1" applyFill="1" applyBorder="1" applyAlignment="1">
      <alignment horizontal="right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5" xfId="52"/>
    <cellStyle name="桁区切り 6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K30" sqref="K30"/>
    </sheetView>
  </sheetViews>
  <sheetFormatPr defaultColWidth="9.140625" defaultRowHeight="15"/>
  <cols>
    <col min="1" max="8" width="10.57421875" style="0" customWidth="1"/>
  </cols>
  <sheetData>
    <row r="1" spans="1:8" ht="18.75">
      <c r="A1" s="285" t="s">
        <v>97</v>
      </c>
      <c r="B1" s="285"/>
      <c r="C1" s="285"/>
      <c r="D1" s="285"/>
      <c r="E1" s="285"/>
      <c r="F1" s="285"/>
      <c r="G1" s="285"/>
      <c r="H1" s="285"/>
    </row>
    <row r="2" spans="1:8" ht="15">
      <c r="A2" s="109"/>
      <c r="B2" s="17"/>
      <c r="C2" s="110"/>
      <c r="D2" s="17"/>
      <c r="E2" s="17"/>
      <c r="F2" s="17"/>
      <c r="G2" s="17"/>
      <c r="H2" s="17"/>
    </row>
    <row r="3" spans="1:8" ht="17.25">
      <c r="A3" s="283" t="s">
        <v>98</v>
      </c>
      <c r="B3" s="283"/>
      <c r="C3" s="283"/>
      <c r="D3" s="283"/>
      <c r="E3" s="283"/>
      <c r="F3" s="283"/>
      <c r="G3" s="19"/>
      <c r="H3" s="19"/>
    </row>
    <row r="4" spans="1:8" ht="15" thickBot="1">
      <c r="A4" s="18"/>
      <c r="B4" s="18"/>
      <c r="C4" s="111"/>
      <c r="D4" s="18"/>
      <c r="E4" s="18"/>
      <c r="F4" s="18"/>
      <c r="G4" s="286" t="s">
        <v>99</v>
      </c>
      <c r="H4" s="286"/>
    </row>
    <row r="5" spans="1:8" ht="13.5">
      <c r="A5" s="277" t="s">
        <v>95</v>
      </c>
      <c r="B5" s="271" t="s">
        <v>100</v>
      </c>
      <c r="C5" s="279" t="s">
        <v>16</v>
      </c>
      <c r="D5" s="271" t="s">
        <v>12</v>
      </c>
      <c r="E5" s="271" t="s">
        <v>13</v>
      </c>
      <c r="F5" s="271" t="s">
        <v>101</v>
      </c>
      <c r="G5" s="273" t="s">
        <v>102</v>
      </c>
      <c r="H5" s="275" t="s">
        <v>103</v>
      </c>
    </row>
    <row r="6" spans="1:8" ht="13.5">
      <c r="A6" s="278"/>
      <c r="B6" s="272"/>
      <c r="C6" s="280"/>
      <c r="D6" s="272"/>
      <c r="E6" s="272"/>
      <c r="F6" s="272"/>
      <c r="G6" s="274"/>
      <c r="H6" s="276"/>
    </row>
    <row r="7" spans="1:8" ht="13.5">
      <c r="A7" s="97" t="s">
        <v>225</v>
      </c>
      <c r="B7" s="112">
        <v>2726</v>
      </c>
      <c r="C7" s="112">
        <f>D7+E7</f>
        <v>14104</v>
      </c>
      <c r="D7" s="112">
        <v>7003</v>
      </c>
      <c r="E7" s="112">
        <v>7101</v>
      </c>
      <c r="F7" s="113">
        <f>ROUND(D7*100/E7,1)</f>
        <v>98.6</v>
      </c>
      <c r="G7" s="113">
        <f>ROUND(C7/B7,1)</f>
        <v>5.2</v>
      </c>
      <c r="H7" s="114" t="s">
        <v>104</v>
      </c>
    </row>
    <row r="8" spans="1:8" ht="13.5">
      <c r="A8" s="97">
        <v>14</v>
      </c>
      <c r="B8" s="112">
        <v>2534</v>
      </c>
      <c r="C8" s="112">
        <f aca="true" t="shared" si="0" ref="C8:C22">D8+E8</f>
        <v>13396</v>
      </c>
      <c r="D8" s="112">
        <v>6473</v>
      </c>
      <c r="E8" s="112">
        <v>6923</v>
      </c>
      <c r="F8" s="113">
        <f aca="true" t="shared" si="1" ref="F8:F24">ROUND(D8*100/E8,1)</f>
        <v>93.5</v>
      </c>
      <c r="G8" s="113">
        <f aca="true" t="shared" si="2" ref="G8:G24">ROUND(C8/B8,1)</f>
        <v>5.3</v>
      </c>
      <c r="H8" s="115" t="s">
        <v>105</v>
      </c>
    </row>
    <row r="9" spans="1:8" ht="13.5">
      <c r="A9" s="97" t="s">
        <v>226</v>
      </c>
      <c r="B9" s="112">
        <v>2574</v>
      </c>
      <c r="C9" s="112">
        <f t="shared" si="0"/>
        <v>14277</v>
      </c>
      <c r="D9" s="112">
        <v>6957</v>
      </c>
      <c r="E9" s="112">
        <v>7320</v>
      </c>
      <c r="F9" s="113">
        <f t="shared" si="1"/>
        <v>95</v>
      </c>
      <c r="G9" s="113">
        <f t="shared" si="2"/>
        <v>5.5</v>
      </c>
      <c r="H9" s="115" t="s">
        <v>105</v>
      </c>
    </row>
    <row r="10" spans="1:8" ht="13.5">
      <c r="A10" s="97">
        <v>10</v>
      </c>
      <c r="B10" s="112">
        <v>2737</v>
      </c>
      <c r="C10" s="112">
        <f t="shared" si="0"/>
        <v>14910</v>
      </c>
      <c r="D10" s="112">
        <v>7294</v>
      </c>
      <c r="E10" s="112">
        <v>7616</v>
      </c>
      <c r="F10" s="113">
        <f t="shared" si="1"/>
        <v>95.8</v>
      </c>
      <c r="G10" s="113">
        <f t="shared" si="2"/>
        <v>5.4</v>
      </c>
      <c r="H10" s="115" t="s">
        <v>105</v>
      </c>
    </row>
    <row r="11" spans="1:8" ht="13.5">
      <c r="A11" s="97">
        <v>15</v>
      </c>
      <c r="B11" s="112">
        <v>2648</v>
      </c>
      <c r="C11" s="112">
        <f t="shared" si="0"/>
        <v>14798</v>
      </c>
      <c r="D11" s="112">
        <v>7248</v>
      </c>
      <c r="E11" s="112">
        <v>7550</v>
      </c>
      <c r="F11" s="113">
        <f t="shared" si="1"/>
        <v>96</v>
      </c>
      <c r="G11" s="113">
        <f t="shared" si="2"/>
        <v>5.6</v>
      </c>
      <c r="H11" s="115" t="s">
        <v>105</v>
      </c>
    </row>
    <row r="12" spans="1:8" ht="13.5">
      <c r="A12" s="97">
        <v>22</v>
      </c>
      <c r="B12" s="112">
        <v>3650</v>
      </c>
      <c r="C12" s="112">
        <f t="shared" si="0"/>
        <v>20400</v>
      </c>
      <c r="D12" s="112">
        <v>9808</v>
      </c>
      <c r="E12" s="112">
        <v>10592</v>
      </c>
      <c r="F12" s="113">
        <f t="shared" si="1"/>
        <v>92.6</v>
      </c>
      <c r="G12" s="113">
        <f t="shared" si="2"/>
        <v>5.6</v>
      </c>
      <c r="H12" s="115" t="s">
        <v>105</v>
      </c>
    </row>
    <row r="13" spans="1:8" ht="13.5">
      <c r="A13" s="97">
        <v>25</v>
      </c>
      <c r="B13" s="112">
        <v>3531</v>
      </c>
      <c r="C13" s="112">
        <f t="shared" si="0"/>
        <v>20011</v>
      </c>
      <c r="D13" s="112">
        <v>9624</v>
      </c>
      <c r="E13" s="112">
        <v>10387</v>
      </c>
      <c r="F13" s="113">
        <f t="shared" si="1"/>
        <v>92.7</v>
      </c>
      <c r="G13" s="113">
        <f t="shared" si="2"/>
        <v>5.7</v>
      </c>
      <c r="H13" s="115" t="s">
        <v>105</v>
      </c>
    </row>
    <row r="14" spans="1:8" ht="13.5">
      <c r="A14" s="97">
        <v>30</v>
      </c>
      <c r="B14" s="112">
        <v>3439</v>
      </c>
      <c r="C14" s="112">
        <f t="shared" si="0"/>
        <v>19045</v>
      </c>
      <c r="D14" s="112">
        <v>9074</v>
      </c>
      <c r="E14" s="112">
        <v>9971</v>
      </c>
      <c r="F14" s="113">
        <f t="shared" si="1"/>
        <v>91</v>
      </c>
      <c r="G14" s="113">
        <f t="shared" si="2"/>
        <v>5.5</v>
      </c>
      <c r="H14" s="115" t="s">
        <v>105</v>
      </c>
    </row>
    <row r="15" spans="1:8" ht="13.5">
      <c r="A15" s="97">
        <v>35</v>
      </c>
      <c r="B15" s="112">
        <v>3427</v>
      </c>
      <c r="C15" s="112">
        <f t="shared" si="0"/>
        <v>17665</v>
      </c>
      <c r="D15" s="112">
        <v>8350</v>
      </c>
      <c r="E15" s="112">
        <v>9315</v>
      </c>
      <c r="F15" s="113">
        <f t="shared" si="1"/>
        <v>89.6</v>
      </c>
      <c r="G15" s="113">
        <f t="shared" si="2"/>
        <v>5.2</v>
      </c>
      <c r="H15" s="116" t="s">
        <v>106</v>
      </c>
    </row>
    <row r="16" spans="1:8" ht="13.5">
      <c r="A16" s="97">
        <v>40</v>
      </c>
      <c r="B16" s="112">
        <v>3402</v>
      </c>
      <c r="C16" s="112">
        <f t="shared" si="0"/>
        <v>16383</v>
      </c>
      <c r="D16" s="112">
        <v>7713</v>
      </c>
      <c r="E16" s="112">
        <v>8670</v>
      </c>
      <c r="F16" s="113">
        <f t="shared" si="1"/>
        <v>89</v>
      </c>
      <c r="G16" s="113">
        <f t="shared" si="2"/>
        <v>4.8</v>
      </c>
      <c r="H16" s="116" t="s">
        <v>107</v>
      </c>
    </row>
    <row r="17" spans="1:8" ht="13.5">
      <c r="A17" s="97">
        <v>45</v>
      </c>
      <c r="B17" s="112">
        <v>3385</v>
      </c>
      <c r="C17" s="112">
        <f t="shared" si="0"/>
        <v>15155</v>
      </c>
      <c r="D17" s="112">
        <v>7108</v>
      </c>
      <c r="E17" s="112">
        <v>8047</v>
      </c>
      <c r="F17" s="113">
        <f t="shared" si="1"/>
        <v>88.3</v>
      </c>
      <c r="G17" s="113">
        <f t="shared" si="2"/>
        <v>4.5</v>
      </c>
      <c r="H17" s="117"/>
    </row>
    <row r="18" spans="1:8" ht="13.5">
      <c r="A18" s="97">
        <v>50</v>
      </c>
      <c r="B18" s="112">
        <v>3446</v>
      </c>
      <c r="C18" s="112">
        <f t="shared" si="0"/>
        <v>14751</v>
      </c>
      <c r="D18" s="112">
        <v>7045</v>
      </c>
      <c r="E18" s="112">
        <v>7706</v>
      </c>
      <c r="F18" s="113">
        <f t="shared" si="1"/>
        <v>91.4</v>
      </c>
      <c r="G18" s="113">
        <f t="shared" si="2"/>
        <v>4.3</v>
      </c>
      <c r="H18" s="117"/>
    </row>
    <row r="19" spans="1:8" ht="13.5">
      <c r="A19" s="97">
        <v>55</v>
      </c>
      <c r="B19" s="112">
        <v>3499</v>
      </c>
      <c r="C19" s="112">
        <f t="shared" si="0"/>
        <v>14930</v>
      </c>
      <c r="D19" s="112">
        <v>7229</v>
      </c>
      <c r="E19" s="112">
        <v>7701</v>
      </c>
      <c r="F19" s="113">
        <f t="shared" si="1"/>
        <v>93.9</v>
      </c>
      <c r="G19" s="113">
        <f t="shared" si="2"/>
        <v>4.3</v>
      </c>
      <c r="H19" s="117"/>
    </row>
    <row r="20" spans="1:8" ht="13.5">
      <c r="A20" s="97">
        <v>60</v>
      </c>
      <c r="B20" s="112">
        <v>3648</v>
      </c>
      <c r="C20" s="112">
        <f t="shared" si="0"/>
        <v>15148</v>
      </c>
      <c r="D20" s="112">
        <v>7384</v>
      </c>
      <c r="E20" s="112">
        <v>7764</v>
      </c>
      <c r="F20" s="113">
        <f t="shared" si="1"/>
        <v>95.1</v>
      </c>
      <c r="G20" s="113">
        <f t="shared" si="2"/>
        <v>4.2</v>
      </c>
      <c r="H20" s="117"/>
    </row>
    <row r="21" spans="1:8" ht="13.5">
      <c r="A21" s="97" t="s">
        <v>227</v>
      </c>
      <c r="B21" s="112">
        <v>3594</v>
      </c>
      <c r="C21" s="112">
        <f t="shared" si="0"/>
        <v>14898</v>
      </c>
      <c r="D21" s="112">
        <v>7228</v>
      </c>
      <c r="E21" s="112">
        <v>7670</v>
      </c>
      <c r="F21" s="113">
        <f t="shared" si="1"/>
        <v>94.2</v>
      </c>
      <c r="G21" s="113">
        <f t="shared" si="2"/>
        <v>4.1</v>
      </c>
      <c r="H21" s="117"/>
    </row>
    <row r="22" spans="1:8" ht="13.5">
      <c r="A22" s="103">
        <v>7</v>
      </c>
      <c r="B22" s="90">
        <v>3724</v>
      </c>
      <c r="C22" s="112">
        <f t="shared" si="0"/>
        <v>14729</v>
      </c>
      <c r="D22" s="90">
        <v>7154</v>
      </c>
      <c r="E22" s="90">
        <v>7575</v>
      </c>
      <c r="F22" s="113">
        <f t="shared" si="1"/>
        <v>94.4</v>
      </c>
      <c r="G22" s="113">
        <f t="shared" si="2"/>
        <v>4</v>
      </c>
      <c r="H22" s="118"/>
    </row>
    <row r="23" spans="1:8" ht="13.5">
      <c r="A23" s="104">
        <v>12</v>
      </c>
      <c r="B23" s="96">
        <v>3817</v>
      </c>
      <c r="C23" s="119">
        <v>14171</v>
      </c>
      <c r="D23" s="96">
        <v>6876</v>
      </c>
      <c r="E23" s="96">
        <v>7295</v>
      </c>
      <c r="F23" s="120">
        <v>94.3</v>
      </c>
      <c r="G23" s="120">
        <v>3.7</v>
      </c>
      <c r="H23" s="121"/>
    </row>
    <row r="24" spans="1:8" ht="14.25" thickBot="1">
      <c r="A24" s="98">
        <v>17</v>
      </c>
      <c r="B24" s="122">
        <v>3836</v>
      </c>
      <c r="C24" s="43">
        <v>13462</v>
      </c>
      <c r="D24" s="122">
        <v>6506</v>
      </c>
      <c r="E24" s="122">
        <v>6956</v>
      </c>
      <c r="F24" s="44">
        <f t="shared" si="1"/>
        <v>93.5</v>
      </c>
      <c r="G24" s="44">
        <f t="shared" si="2"/>
        <v>3.5</v>
      </c>
      <c r="H24" s="123"/>
    </row>
    <row r="25" spans="1:8" ht="13.5">
      <c r="A25" s="19"/>
      <c r="B25" s="19"/>
      <c r="C25" s="124"/>
      <c r="D25" s="17"/>
      <c r="E25" s="17"/>
      <c r="F25" s="17"/>
      <c r="G25" s="264" t="s">
        <v>108</v>
      </c>
      <c r="H25" s="264"/>
    </row>
    <row r="26" spans="1:8" ht="14.25">
      <c r="A26" s="107"/>
      <c r="B26" s="107"/>
      <c r="C26" s="125"/>
      <c r="D26" s="20"/>
      <c r="E26" s="20"/>
      <c r="F26" s="20"/>
      <c r="G26" s="20"/>
      <c r="H26" s="20"/>
    </row>
    <row r="27" spans="1:8" ht="17.25">
      <c r="A27" s="283" t="s">
        <v>109</v>
      </c>
      <c r="B27" s="283"/>
      <c r="C27" s="283"/>
      <c r="D27" s="283"/>
      <c r="E27" s="283"/>
      <c r="F27" s="283"/>
      <c r="G27" s="19"/>
      <c r="H27" s="19"/>
    </row>
    <row r="28" spans="1:8" ht="15" thickBot="1">
      <c r="A28" s="18"/>
      <c r="B28" s="18"/>
      <c r="C28" s="111"/>
      <c r="D28" s="18"/>
      <c r="E28" s="18"/>
      <c r="F28" s="18"/>
      <c r="G28" s="284" t="s">
        <v>110</v>
      </c>
      <c r="H28" s="284"/>
    </row>
    <row r="29" spans="1:8" ht="13.5">
      <c r="A29" s="277" t="s">
        <v>111</v>
      </c>
      <c r="B29" s="271" t="s">
        <v>100</v>
      </c>
      <c r="C29" s="279" t="s">
        <v>112</v>
      </c>
      <c r="D29" s="271" t="s">
        <v>12</v>
      </c>
      <c r="E29" s="271" t="s">
        <v>13</v>
      </c>
      <c r="F29" s="271" t="s">
        <v>101</v>
      </c>
      <c r="G29" s="273" t="s">
        <v>102</v>
      </c>
      <c r="H29" s="275" t="s">
        <v>103</v>
      </c>
    </row>
    <row r="30" spans="1:8" ht="13.5">
      <c r="A30" s="278"/>
      <c r="B30" s="272"/>
      <c r="C30" s="280"/>
      <c r="D30" s="272"/>
      <c r="E30" s="272"/>
      <c r="F30" s="272"/>
      <c r="G30" s="274"/>
      <c r="H30" s="276"/>
    </row>
    <row r="31" spans="1:8" ht="13.5">
      <c r="A31" s="126" t="s">
        <v>113</v>
      </c>
      <c r="B31" s="23">
        <v>486</v>
      </c>
      <c r="C31" s="28">
        <f>D31+E31</f>
        <v>1566</v>
      </c>
      <c r="D31" s="23">
        <v>749</v>
      </c>
      <c r="E31" s="23">
        <v>817</v>
      </c>
      <c r="F31" s="24">
        <f aca="true" t="shared" si="3" ref="F31:F43">ROUND(D31*100/E31,1)</f>
        <v>91.7</v>
      </c>
      <c r="G31" s="24">
        <f aca="true" t="shared" si="4" ref="G31:G43">ROUND(C31/B31,1)</f>
        <v>3.2</v>
      </c>
      <c r="H31" s="127"/>
    </row>
    <row r="32" spans="1:8" ht="13.5">
      <c r="A32" s="128" t="s">
        <v>114</v>
      </c>
      <c r="B32" s="32">
        <v>69</v>
      </c>
      <c r="C32" s="35">
        <f aca="true" t="shared" si="5" ref="C32:C42">D32+E32</f>
        <v>259</v>
      </c>
      <c r="D32" s="32">
        <v>135</v>
      </c>
      <c r="E32" s="32">
        <v>124</v>
      </c>
      <c r="F32" s="33">
        <f t="shared" si="3"/>
        <v>108.9</v>
      </c>
      <c r="G32" s="33">
        <f t="shared" si="4"/>
        <v>3.8</v>
      </c>
      <c r="H32" s="129"/>
    </row>
    <row r="33" spans="1:8" ht="13.5">
      <c r="A33" s="128" t="s">
        <v>34</v>
      </c>
      <c r="B33" s="32">
        <v>50</v>
      </c>
      <c r="C33" s="35">
        <f t="shared" si="5"/>
        <v>199</v>
      </c>
      <c r="D33" s="32">
        <v>88</v>
      </c>
      <c r="E33" s="32">
        <v>111</v>
      </c>
      <c r="F33" s="33">
        <f t="shared" si="3"/>
        <v>79.3</v>
      </c>
      <c r="G33" s="33">
        <f t="shared" si="4"/>
        <v>4</v>
      </c>
      <c r="H33" s="129"/>
    </row>
    <row r="34" spans="1:8" ht="13.5">
      <c r="A34" s="128" t="s">
        <v>115</v>
      </c>
      <c r="B34" s="32">
        <v>94</v>
      </c>
      <c r="C34" s="35">
        <f t="shared" si="5"/>
        <v>326</v>
      </c>
      <c r="D34" s="32">
        <v>162</v>
      </c>
      <c r="E34" s="32">
        <v>164</v>
      </c>
      <c r="F34" s="33">
        <f t="shared" si="3"/>
        <v>98.8</v>
      </c>
      <c r="G34" s="33">
        <f t="shared" si="4"/>
        <v>3.5</v>
      </c>
      <c r="H34" s="129"/>
    </row>
    <row r="35" spans="1:8" ht="13.5">
      <c r="A35" s="128" t="s">
        <v>116</v>
      </c>
      <c r="B35" s="32">
        <v>68</v>
      </c>
      <c r="C35" s="35">
        <f t="shared" si="5"/>
        <v>265</v>
      </c>
      <c r="D35" s="32">
        <v>141</v>
      </c>
      <c r="E35" s="32">
        <v>124</v>
      </c>
      <c r="F35" s="33">
        <f t="shared" si="3"/>
        <v>113.7</v>
      </c>
      <c r="G35" s="33">
        <f t="shared" si="4"/>
        <v>3.9</v>
      </c>
      <c r="H35" s="129"/>
    </row>
    <row r="36" spans="1:8" ht="13.5">
      <c r="A36" s="128" t="s">
        <v>43</v>
      </c>
      <c r="B36" s="32">
        <v>96</v>
      </c>
      <c r="C36" s="35">
        <f t="shared" si="5"/>
        <v>343</v>
      </c>
      <c r="D36" s="32">
        <v>170</v>
      </c>
      <c r="E36" s="32">
        <v>173</v>
      </c>
      <c r="F36" s="33">
        <f t="shared" si="3"/>
        <v>98.3</v>
      </c>
      <c r="G36" s="33">
        <f t="shared" si="4"/>
        <v>3.6</v>
      </c>
      <c r="H36" s="129"/>
    </row>
    <row r="37" spans="1:8" ht="13.5">
      <c r="A37" s="128" t="s">
        <v>117</v>
      </c>
      <c r="B37" s="32">
        <v>74</v>
      </c>
      <c r="C37" s="35">
        <f t="shared" si="5"/>
        <v>248</v>
      </c>
      <c r="D37" s="32">
        <v>119</v>
      </c>
      <c r="E37" s="32">
        <v>129</v>
      </c>
      <c r="F37" s="33">
        <f t="shared" si="3"/>
        <v>92.2</v>
      </c>
      <c r="G37" s="33">
        <f t="shared" si="4"/>
        <v>3.4</v>
      </c>
      <c r="H37" s="129"/>
    </row>
    <row r="38" spans="1:8" ht="13.5">
      <c r="A38" s="128" t="s">
        <v>118</v>
      </c>
      <c r="B38" s="32">
        <v>21</v>
      </c>
      <c r="C38" s="35">
        <f t="shared" si="5"/>
        <v>97</v>
      </c>
      <c r="D38" s="32">
        <v>45</v>
      </c>
      <c r="E38" s="32">
        <v>52</v>
      </c>
      <c r="F38" s="33">
        <f t="shared" si="3"/>
        <v>86.5</v>
      </c>
      <c r="G38" s="33">
        <f t="shared" si="4"/>
        <v>4.6</v>
      </c>
      <c r="H38" s="129"/>
    </row>
    <row r="39" spans="1:8" ht="13.5">
      <c r="A39" s="128" t="s">
        <v>119</v>
      </c>
      <c r="B39" s="32">
        <v>143</v>
      </c>
      <c r="C39" s="35">
        <f t="shared" si="5"/>
        <v>469</v>
      </c>
      <c r="D39" s="32">
        <v>233</v>
      </c>
      <c r="E39" s="32">
        <v>236</v>
      </c>
      <c r="F39" s="33">
        <f t="shared" si="3"/>
        <v>98.7</v>
      </c>
      <c r="G39" s="33">
        <f t="shared" si="4"/>
        <v>3.3</v>
      </c>
      <c r="H39" s="129"/>
    </row>
    <row r="40" spans="1:8" ht="13.5">
      <c r="A40" s="128" t="s">
        <v>61</v>
      </c>
      <c r="B40" s="32">
        <v>21</v>
      </c>
      <c r="C40" s="35">
        <f t="shared" si="5"/>
        <v>56</v>
      </c>
      <c r="D40" s="32">
        <v>27</v>
      </c>
      <c r="E40" s="32">
        <v>29</v>
      </c>
      <c r="F40" s="33">
        <f t="shared" si="3"/>
        <v>93.1</v>
      </c>
      <c r="G40" s="33">
        <f t="shared" si="4"/>
        <v>2.7</v>
      </c>
      <c r="H40" s="129"/>
    </row>
    <row r="41" spans="1:8" ht="13.5">
      <c r="A41" s="128" t="s">
        <v>120</v>
      </c>
      <c r="B41" s="32">
        <v>66</v>
      </c>
      <c r="C41" s="35">
        <f t="shared" si="5"/>
        <v>245</v>
      </c>
      <c r="D41" s="32">
        <v>126</v>
      </c>
      <c r="E41" s="32">
        <v>119</v>
      </c>
      <c r="F41" s="33">
        <f t="shared" si="3"/>
        <v>105.9</v>
      </c>
      <c r="G41" s="33">
        <f t="shared" si="4"/>
        <v>3.7</v>
      </c>
      <c r="H41" s="129"/>
    </row>
    <row r="42" spans="1:8" ht="13.5">
      <c r="A42" s="128" t="s">
        <v>121</v>
      </c>
      <c r="B42" s="32">
        <v>254</v>
      </c>
      <c r="C42" s="39">
        <f t="shared" si="5"/>
        <v>813</v>
      </c>
      <c r="D42" s="32">
        <v>389</v>
      </c>
      <c r="E42" s="32">
        <v>424</v>
      </c>
      <c r="F42" s="33">
        <f t="shared" si="3"/>
        <v>91.7</v>
      </c>
      <c r="G42" s="33">
        <f t="shared" si="4"/>
        <v>3.2</v>
      </c>
      <c r="H42" s="129"/>
    </row>
    <row r="43" spans="1:8" ht="14.25" thickBot="1">
      <c r="A43" s="100" t="s">
        <v>122</v>
      </c>
      <c r="B43" s="43">
        <f>SUM(B31:B42)</f>
        <v>1442</v>
      </c>
      <c r="C43" s="43">
        <f>SUM(C31:C42)</f>
        <v>4886</v>
      </c>
      <c r="D43" s="43">
        <f>SUM(D31:D42)</f>
        <v>2384</v>
      </c>
      <c r="E43" s="43">
        <f>SUM(E31:E42)</f>
        <v>2502</v>
      </c>
      <c r="F43" s="44">
        <f t="shared" si="3"/>
        <v>95.3</v>
      </c>
      <c r="G43" s="44">
        <f t="shared" si="4"/>
        <v>3.4</v>
      </c>
      <c r="H43" s="130"/>
    </row>
    <row r="44" spans="1:8" ht="14.25" thickBot="1">
      <c r="A44" s="99"/>
      <c r="B44" s="47"/>
      <c r="C44" s="47"/>
      <c r="D44" s="47"/>
      <c r="E44" s="47"/>
      <c r="F44" s="48"/>
      <c r="G44" s="48"/>
      <c r="H44" s="26"/>
    </row>
    <row r="45" spans="1:8" ht="13.5">
      <c r="A45" s="277" t="s">
        <v>123</v>
      </c>
      <c r="B45" s="271" t="s">
        <v>100</v>
      </c>
      <c r="C45" s="279" t="s">
        <v>112</v>
      </c>
      <c r="D45" s="271" t="s">
        <v>12</v>
      </c>
      <c r="E45" s="271" t="s">
        <v>13</v>
      </c>
      <c r="F45" s="271" t="s">
        <v>101</v>
      </c>
      <c r="G45" s="281" t="s">
        <v>102</v>
      </c>
      <c r="H45" s="275" t="s">
        <v>103</v>
      </c>
    </row>
    <row r="46" spans="1:8" ht="13.5">
      <c r="A46" s="278"/>
      <c r="B46" s="272"/>
      <c r="C46" s="280"/>
      <c r="D46" s="272"/>
      <c r="E46" s="272"/>
      <c r="F46" s="272"/>
      <c r="G46" s="282"/>
      <c r="H46" s="276"/>
    </row>
    <row r="47" spans="1:8" ht="13.5">
      <c r="A47" s="126" t="s">
        <v>124</v>
      </c>
      <c r="B47" s="23">
        <v>98</v>
      </c>
      <c r="C47" s="28">
        <f>D47+E47</f>
        <v>349</v>
      </c>
      <c r="D47" s="23">
        <v>176</v>
      </c>
      <c r="E47" s="23">
        <v>173</v>
      </c>
      <c r="F47" s="24">
        <f>ROUND(D47*100/E47,1)</f>
        <v>101.7</v>
      </c>
      <c r="G47" s="24">
        <f>ROUND(C47/B47,1)</f>
        <v>3.6</v>
      </c>
      <c r="H47" s="131"/>
    </row>
    <row r="48" spans="1:8" ht="13.5">
      <c r="A48" s="132" t="s">
        <v>125</v>
      </c>
      <c r="B48" s="39">
        <v>1115</v>
      </c>
      <c r="C48" s="39">
        <f>D48+E48</f>
        <v>3858</v>
      </c>
      <c r="D48" s="39">
        <v>1859</v>
      </c>
      <c r="E48" s="39">
        <v>1999</v>
      </c>
      <c r="F48" s="54">
        <f>ROUND(D48*100/E48,1)</f>
        <v>93</v>
      </c>
      <c r="G48" s="54">
        <f>ROUND(C48/B48,1)</f>
        <v>3.5</v>
      </c>
      <c r="H48" s="133"/>
    </row>
    <row r="49" spans="1:8" ht="14.25" thickBot="1">
      <c r="A49" s="100" t="s">
        <v>122</v>
      </c>
      <c r="B49" s="43">
        <f>SUM(B47:B48)</f>
        <v>1213</v>
      </c>
      <c r="C49" s="43">
        <f>SUM(C47:C48)</f>
        <v>4207</v>
      </c>
      <c r="D49" s="43">
        <f>SUM(D47:D48)</f>
        <v>2035</v>
      </c>
      <c r="E49" s="43">
        <f>SUM(E47:E48)</f>
        <v>2172</v>
      </c>
      <c r="F49" s="44">
        <f>ROUND(D49*100/E49,1)</f>
        <v>93.7</v>
      </c>
      <c r="G49" s="44">
        <f>ROUND(C49/B49,1)</f>
        <v>3.5</v>
      </c>
      <c r="H49" s="134"/>
    </row>
    <row r="50" spans="1:8" ht="14.25" thickBot="1">
      <c r="A50" s="60"/>
      <c r="B50" s="17"/>
      <c r="C50" s="110"/>
      <c r="D50" s="17"/>
      <c r="E50" s="17"/>
      <c r="F50" s="17"/>
      <c r="G50" s="17"/>
      <c r="H50" s="17"/>
    </row>
    <row r="51" spans="1:8" ht="13.5">
      <c r="A51" s="265" t="s">
        <v>126</v>
      </c>
      <c r="B51" s="267" t="s">
        <v>100</v>
      </c>
      <c r="C51" s="269" t="s">
        <v>112</v>
      </c>
      <c r="D51" s="267" t="s">
        <v>12</v>
      </c>
      <c r="E51" s="267" t="s">
        <v>13</v>
      </c>
      <c r="F51" s="271" t="s">
        <v>101</v>
      </c>
      <c r="G51" s="260" t="s">
        <v>102</v>
      </c>
      <c r="H51" s="262" t="s">
        <v>103</v>
      </c>
    </row>
    <row r="52" spans="1:8" ht="13.5">
      <c r="A52" s="266"/>
      <c r="B52" s="268"/>
      <c r="C52" s="270"/>
      <c r="D52" s="268"/>
      <c r="E52" s="268"/>
      <c r="F52" s="272"/>
      <c r="G52" s="261"/>
      <c r="H52" s="263"/>
    </row>
    <row r="53" spans="1:8" ht="13.5">
      <c r="A53" s="135" t="s">
        <v>127</v>
      </c>
      <c r="B53" s="28">
        <v>330</v>
      </c>
      <c r="C53" s="28">
        <f aca="true" t="shared" si="6" ref="C53:C61">D53+E53</f>
        <v>1115</v>
      </c>
      <c r="D53" s="28">
        <v>515</v>
      </c>
      <c r="E53" s="28">
        <v>600</v>
      </c>
      <c r="F53" s="30">
        <f aca="true" t="shared" si="7" ref="F53:F64">ROUND(D53*100/E53,1)</f>
        <v>85.8</v>
      </c>
      <c r="G53" s="30">
        <f aca="true" t="shared" si="8" ref="G53:G64">ROUND(C53/B53,1)</f>
        <v>3.4</v>
      </c>
      <c r="H53" s="136"/>
    </row>
    <row r="54" spans="1:8" ht="13.5">
      <c r="A54" s="137" t="s">
        <v>128</v>
      </c>
      <c r="B54" s="35">
        <v>304</v>
      </c>
      <c r="C54" s="35">
        <f t="shared" si="6"/>
        <v>1130</v>
      </c>
      <c r="D54" s="35">
        <v>572</v>
      </c>
      <c r="E54" s="35">
        <v>558</v>
      </c>
      <c r="F54" s="37">
        <f t="shared" si="7"/>
        <v>102.5</v>
      </c>
      <c r="G54" s="37">
        <f t="shared" si="8"/>
        <v>3.7</v>
      </c>
      <c r="H54" s="138"/>
    </row>
    <row r="55" spans="1:8" ht="13.5">
      <c r="A55" s="137" t="s">
        <v>129</v>
      </c>
      <c r="B55" s="35">
        <v>112</v>
      </c>
      <c r="C55" s="35">
        <f t="shared" si="6"/>
        <v>398</v>
      </c>
      <c r="D55" s="35">
        <v>181</v>
      </c>
      <c r="E55" s="35">
        <v>217</v>
      </c>
      <c r="F55" s="37">
        <f t="shared" si="7"/>
        <v>83.4</v>
      </c>
      <c r="G55" s="37">
        <f t="shared" si="8"/>
        <v>3.6</v>
      </c>
      <c r="H55" s="138"/>
    </row>
    <row r="56" spans="1:8" ht="13.5">
      <c r="A56" s="137" t="s">
        <v>130</v>
      </c>
      <c r="B56" s="35">
        <v>147</v>
      </c>
      <c r="C56" s="35">
        <f t="shared" si="6"/>
        <v>582</v>
      </c>
      <c r="D56" s="35">
        <v>294</v>
      </c>
      <c r="E56" s="35">
        <v>288</v>
      </c>
      <c r="F56" s="37">
        <f t="shared" si="7"/>
        <v>102.1</v>
      </c>
      <c r="G56" s="37">
        <f t="shared" si="8"/>
        <v>4</v>
      </c>
      <c r="H56" s="138"/>
    </row>
    <row r="57" spans="1:8" ht="13.5">
      <c r="A57" s="137" t="s">
        <v>131</v>
      </c>
      <c r="B57" s="35">
        <v>102</v>
      </c>
      <c r="C57" s="35">
        <f t="shared" si="6"/>
        <v>357</v>
      </c>
      <c r="D57" s="35">
        <v>166</v>
      </c>
      <c r="E57" s="35">
        <v>191</v>
      </c>
      <c r="F57" s="37">
        <f t="shared" si="7"/>
        <v>86.9</v>
      </c>
      <c r="G57" s="37">
        <f t="shared" si="8"/>
        <v>3.5</v>
      </c>
      <c r="H57" s="138"/>
    </row>
    <row r="58" spans="1:8" ht="13.5">
      <c r="A58" s="137" t="s">
        <v>132</v>
      </c>
      <c r="B58" s="35">
        <v>84</v>
      </c>
      <c r="C58" s="35">
        <f t="shared" si="6"/>
        <v>305</v>
      </c>
      <c r="D58" s="35">
        <v>140</v>
      </c>
      <c r="E58" s="35">
        <v>165</v>
      </c>
      <c r="F58" s="37">
        <f t="shared" si="7"/>
        <v>84.8</v>
      </c>
      <c r="G58" s="37">
        <f t="shared" si="8"/>
        <v>3.6</v>
      </c>
      <c r="H58" s="138"/>
    </row>
    <row r="59" spans="1:8" ht="13.5">
      <c r="A59" s="137" t="s">
        <v>54</v>
      </c>
      <c r="B59" s="35">
        <v>28</v>
      </c>
      <c r="C59" s="35">
        <f t="shared" si="6"/>
        <v>103</v>
      </c>
      <c r="D59" s="35">
        <v>49</v>
      </c>
      <c r="E59" s="35">
        <v>54</v>
      </c>
      <c r="F59" s="37">
        <f t="shared" si="7"/>
        <v>90.7</v>
      </c>
      <c r="G59" s="37">
        <f t="shared" si="8"/>
        <v>3.7</v>
      </c>
      <c r="H59" s="138"/>
    </row>
    <row r="60" spans="1:8" ht="13.5">
      <c r="A60" s="137" t="s">
        <v>133</v>
      </c>
      <c r="B60" s="35">
        <v>40</v>
      </c>
      <c r="C60" s="35">
        <f t="shared" si="6"/>
        <v>232</v>
      </c>
      <c r="D60" s="35">
        <v>96</v>
      </c>
      <c r="E60" s="35">
        <v>136</v>
      </c>
      <c r="F60" s="37">
        <f t="shared" si="7"/>
        <v>70.6</v>
      </c>
      <c r="G60" s="37">
        <f t="shared" si="8"/>
        <v>5.8</v>
      </c>
      <c r="H60" s="138"/>
    </row>
    <row r="61" spans="1:8" ht="13.5">
      <c r="A61" s="139" t="s">
        <v>60</v>
      </c>
      <c r="B61" s="39">
        <v>39</v>
      </c>
      <c r="C61" s="140">
        <f t="shared" si="6"/>
        <v>147</v>
      </c>
      <c r="D61" s="39">
        <v>74</v>
      </c>
      <c r="E61" s="39">
        <v>73</v>
      </c>
      <c r="F61" s="40">
        <f t="shared" si="7"/>
        <v>101.4</v>
      </c>
      <c r="G61" s="40">
        <f t="shared" si="8"/>
        <v>3.8</v>
      </c>
      <c r="H61" s="141"/>
    </row>
    <row r="62" spans="1:8" ht="14.25" thickBot="1">
      <c r="A62" s="100" t="s">
        <v>122</v>
      </c>
      <c r="B62" s="42">
        <f>SUM(B53:B61)</f>
        <v>1186</v>
      </c>
      <c r="C62" s="43">
        <f>SUM(C53:C61)</f>
        <v>4369</v>
      </c>
      <c r="D62" s="42">
        <f>SUM(D53:D61)</f>
        <v>2087</v>
      </c>
      <c r="E62" s="42">
        <f>SUM(E53:E61)</f>
        <v>2282</v>
      </c>
      <c r="F62" s="44">
        <f t="shared" si="7"/>
        <v>91.5</v>
      </c>
      <c r="G62" s="44">
        <f t="shared" si="8"/>
        <v>3.7</v>
      </c>
      <c r="H62" s="142"/>
    </row>
    <row r="63" spans="1:8" ht="14.25" thickBot="1">
      <c r="A63" s="61"/>
      <c r="B63" s="47"/>
      <c r="C63" s="47"/>
      <c r="D63" s="47"/>
      <c r="E63" s="47"/>
      <c r="F63" s="48"/>
      <c r="G63" s="48"/>
      <c r="H63" s="143"/>
    </row>
    <row r="64" spans="1:8" ht="14.25" thickBot="1">
      <c r="A64" s="144" t="s">
        <v>134</v>
      </c>
      <c r="B64" s="49">
        <f>B43+B49+B62</f>
        <v>3841</v>
      </c>
      <c r="C64" s="49">
        <f>C43+C49+C62</f>
        <v>13462</v>
      </c>
      <c r="D64" s="49">
        <f>D43+D49+D62</f>
        <v>6506</v>
      </c>
      <c r="E64" s="49">
        <f>E43+E49+E62</f>
        <v>6956</v>
      </c>
      <c r="F64" s="50">
        <f t="shared" si="7"/>
        <v>93.5</v>
      </c>
      <c r="G64" s="145">
        <f t="shared" si="8"/>
        <v>3.5</v>
      </c>
      <c r="H64" s="146"/>
    </row>
    <row r="65" spans="1:8" ht="13.5">
      <c r="A65" s="17"/>
      <c r="B65" s="108"/>
      <c r="C65" s="147"/>
      <c r="D65" s="108"/>
      <c r="E65" s="108"/>
      <c r="F65" s="108"/>
      <c r="G65" s="264" t="s">
        <v>108</v>
      </c>
      <c r="H65" s="264"/>
    </row>
  </sheetData>
  <sheetProtection/>
  <mergeCells count="39">
    <mergeCell ref="A1:H1"/>
    <mergeCell ref="A3:F3"/>
    <mergeCell ref="G4:H4"/>
    <mergeCell ref="A5:A6"/>
    <mergeCell ref="B5:B6"/>
    <mergeCell ref="C5:C6"/>
    <mergeCell ref="D5:D6"/>
    <mergeCell ref="E5:E6"/>
    <mergeCell ref="F5:F6"/>
    <mergeCell ref="G5:G6"/>
    <mergeCell ref="H5:H6"/>
    <mergeCell ref="G25:H25"/>
    <mergeCell ref="A27:F27"/>
    <mergeCell ref="G28:H28"/>
    <mergeCell ref="A29:A30"/>
    <mergeCell ref="B29:B30"/>
    <mergeCell ref="C29:C30"/>
    <mergeCell ref="D29:D30"/>
    <mergeCell ref="E29:E30"/>
    <mergeCell ref="F29:F30"/>
    <mergeCell ref="G29:G30"/>
    <mergeCell ref="H29:H30"/>
    <mergeCell ref="A45:A46"/>
    <mergeCell ref="B45:B46"/>
    <mergeCell ref="C45:C46"/>
    <mergeCell ref="D45:D46"/>
    <mergeCell ref="E45:E46"/>
    <mergeCell ref="F45:F46"/>
    <mergeCell ref="G45:G46"/>
    <mergeCell ref="H45:H46"/>
    <mergeCell ref="G51:G52"/>
    <mergeCell ref="H51:H52"/>
    <mergeCell ref="G65:H65"/>
    <mergeCell ref="A51:A52"/>
    <mergeCell ref="B51:B52"/>
    <mergeCell ref="C51:C52"/>
    <mergeCell ref="D51:D52"/>
    <mergeCell ref="E51:E52"/>
    <mergeCell ref="F51:F52"/>
  </mergeCells>
  <printOptions/>
  <pageMargins left="0.7086614173228347" right="0.7086614173228347" top="0.7480314960629921" bottom="0.7480314960629921" header="0.31496062992125984" footer="0.31496062992125984"/>
  <pageSetup firstPageNumber="14" useFirstPageNumber="1" fitToHeight="0" fitToWidth="0" horizontalDpi="600" verticalDpi="600" orientation="portrait" paperSize="9" scale="8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4" width="18.8515625" style="17" customWidth="1"/>
    <col min="5" max="8" width="10.57421875" style="17" customWidth="1"/>
    <col min="9" max="16384" width="9.00390625" style="17" customWidth="1"/>
  </cols>
  <sheetData>
    <row r="1" spans="1:4" ht="21" customHeight="1">
      <c r="A1" s="101" t="s">
        <v>135</v>
      </c>
      <c r="C1" s="148"/>
      <c r="D1" s="148"/>
    </row>
    <row r="2" spans="1:4" ht="21" customHeight="1">
      <c r="A2" s="148"/>
      <c r="B2" s="148"/>
      <c r="C2" s="148"/>
      <c r="D2" s="148"/>
    </row>
    <row r="3" spans="1:4" ht="21" customHeight="1" thickBot="1">
      <c r="A3" s="149"/>
      <c r="B3" s="148"/>
      <c r="D3" s="150" t="s">
        <v>136</v>
      </c>
    </row>
    <row r="4" spans="1:4" ht="21" customHeight="1">
      <c r="A4" s="151" t="s">
        <v>137</v>
      </c>
      <c r="B4" s="152" t="s">
        <v>138</v>
      </c>
      <c r="C4" s="152" t="s">
        <v>89</v>
      </c>
      <c r="D4" s="153" t="s">
        <v>90</v>
      </c>
    </row>
    <row r="5" spans="1:4" ht="21" customHeight="1">
      <c r="A5" s="154" t="s">
        <v>139</v>
      </c>
      <c r="B5" s="235">
        <f>C5+D5</f>
        <v>472</v>
      </c>
      <c r="C5" s="235">
        <v>244</v>
      </c>
      <c r="D5" s="236">
        <v>228</v>
      </c>
    </row>
    <row r="6" spans="1:4" ht="21" customHeight="1">
      <c r="A6" s="155" t="s">
        <v>140</v>
      </c>
      <c r="B6" s="237">
        <f>C6+D6</f>
        <v>564</v>
      </c>
      <c r="C6" s="237">
        <v>299</v>
      </c>
      <c r="D6" s="238">
        <v>265</v>
      </c>
    </row>
    <row r="7" spans="1:4" ht="21" customHeight="1">
      <c r="A7" s="156" t="s">
        <v>141</v>
      </c>
      <c r="B7" s="239">
        <f>C7+D7</f>
        <v>653</v>
      </c>
      <c r="C7" s="239">
        <v>326</v>
      </c>
      <c r="D7" s="240">
        <v>327</v>
      </c>
    </row>
    <row r="8" spans="1:4" ht="21" customHeight="1">
      <c r="A8" s="255" t="s">
        <v>142</v>
      </c>
      <c r="B8" s="241">
        <f>SUM(B5:B7)</f>
        <v>1689</v>
      </c>
      <c r="C8" s="241">
        <f>SUM(C5:C7)</f>
        <v>869</v>
      </c>
      <c r="D8" s="242">
        <f>SUM(D5:D7)</f>
        <v>820</v>
      </c>
    </row>
    <row r="9" spans="1:4" ht="21" customHeight="1">
      <c r="A9" s="157" t="s">
        <v>143</v>
      </c>
      <c r="B9" s="235">
        <f>C9+D9</f>
        <v>786</v>
      </c>
      <c r="C9" s="235">
        <v>384</v>
      </c>
      <c r="D9" s="243">
        <v>402</v>
      </c>
    </row>
    <row r="10" spans="1:4" ht="21" customHeight="1">
      <c r="A10" s="158" t="s">
        <v>144</v>
      </c>
      <c r="B10" s="237">
        <f>C10+D10</f>
        <v>679</v>
      </c>
      <c r="C10" s="237">
        <v>346</v>
      </c>
      <c r="D10" s="244">
        <v>333</v>
      </c>
    </row>
    <row r="11" spans="1:4" ht="21" customHeight="1">
      <c r="A11" s="159" t="s">
        <v>145</v>
      </c>
      <c r="B11" s="239">
        <f>C11+D11</f>
        <v>727</v>
      </c>
      <c r="C11" s="239">
        <v>385</v>
      </c>
      <c r="D11" s="245">
        <v>342</v>
      </c>
    </row>
    <row r="12" spans="1:4" ht="21" customHeight="1">
      <c r="A12" s="256" t="s">
        <v>142</v>
      </c>
      <c r="B12" s="241">
        <f>SUM(B9:B11)</f>
        <v>2192</v>
      </c>
      <c r="C12" s="241">
        <f>SUM(C9:C11)</f>
        <v>1115</v>
      </c>
      <c r="D12" s="246">
        <f>SUM(D9:D11)</f>
        <v>1077</v>
      </c>
    </row>
    <row r="13" spans="1:4" ht="21" customHeight="1">
      <c r="A13" s="157" t="s">
        <v>146</v>
      </c>
      <c r="B13" s="235">
        <f>C13+D13</f>
        <v>673</v>
      </c>
      <c r="C13" s="235">
        <v>345</v>
      </c>
      <c r="D13" s="243">
        <v>328</v>
      </c>
    </row>
    <row r="14" spans="1:4" ht="21" customHeight="1">
      <c r="A14" s="158" t="s">
        <v>147</v>
      </c>
      <c r="B14" s="237">
        <f>C14+D14</f>
        <v>700</v>
      </c>
      <c r="C14" s="237">
        <v>355</v>
      </c>
      <c r="D14" s="244">
        <v>345</v>
      </c>
    </row>
    <row r="15" spans="1:4" ht="21" customHeight="1">
      <c r="A15" s="159" t="s">
        <v>148</v>
      </c>
      <c r="B15" s="239">
        <f>C15+D15</f>
        <v>734</v>
      </c>
      <c r="C15" s="239">
        <v>348</v>
      </c>
      <c r="D15" s="245">
        <v>386</v>
      </c>
    </row>
    <row r="16" spans="1:4" ht="21" customHeight="1">
      <c r="A16" s="256" t="s">
        <v>142</v>
      </c>
      <c r="B16" s="241">
        <f>SUM(B13:B15)</f>
        <v>2107</v>
      </c>
      <c r="C16" s="241">
        <f>SUM(C13:C15)</f>
        <v>1048</v>
      </c>
      <c r="D16" s="246">
        <f>SUM(D13:D15)</f>
        <v>1059</v>
      </c>
    </row>
    <row r="17" spans="1:4" ht="21" customHeight="1">
      <c r="A17" s="157" t="s">
        <v>149</v>
      </c>
      <c r="B17" s="235">
        <f>C17+D17</f>
        <v>893</v>
      </c>
      <c r="C17" s="235">
        <v>476</v>
      </c>
      <c r="D17" s="243">
        <v>417</v>
      </c>
    </row>
    <row r="18" spans="1:4" ht="21" customHeight="1">
      <c r="A18" s="158" t="s">
        <v>150</v>
      </c>
      <c r="B18" s="237">
        <f>C18+D18</f>
        <v>1205</v>
      </c>
      <c r="C18" s="237">
        <v>619</v>
      </c>
      <c r="D18" s="244">
        <v>586</v>
      </c>
    </row>
    <row r="19" spans="1:4" ht="21" customHeight="1">
      <c r="A19" s="159" t="s">
        <v>151</v>
      </c>
      <c r="B19" s="239">
        <f>C19+D19</f>
        <v>1159</v>
      </c>
      <c r="C19" s="239">
        <v>627</v>
      </c>
      <c r="D19" s="245">
        <v>532</v>
      </c>
    </row>
    <row r="20" spans="1:4" ht="21" customHeight="1">
      <c r="A20" s="256" t="s">
        <v>142</v>
      </c>
      <c r="B20" s="241">
        <f>SUM(B17:B19)</f>
        <v>3257</v>
      </c>
      <c r="C20" s="241">
        <f>SUM(C17:C19)</f>
        <v>1722</v>
      </c>
      <c r="D20" s="246">
        <f>SUM(D17:D19)</f>
        <v>1535</v>
      </c>
    </row>
    <row r="21" spans="1:4" ht="21" customHeight="1">
      <c r="A21" s="157" t="s">
        <v>152</v>
      </c>
      <c r="B21" s="235">
        <f>C21+D21</f>
        <v>802</v>
      </c>
      <c r="C21" s="247">
        <v>398</v>
      </c>
      <c r="D21" s="243">
        <v>404</v>
      </c>
    </row>
    <row r="22" spans="1:4" ht="21" customHeight="1">
      <c r="A22" s="158" t="s">
        <v>153</v>
      </c>
      <c r="B22" s="237">
        <f>C22+D22</f>
        <v>837</v>
      </c>
      <c r="C22" s="248">
        <v>384</v>
      </c>
      <c r="D22" s="244">
        <v>453</v>
      </c>
    </row>
    <row r="23" spans="1:4" ht="21" customHeight="1">
      <c r="A23" s="159" t="s">
        <v>154</v>
      </c>
      <c r="B23" s="239">
        <f>C23+D23</f>
        <v>837</v>
      </c>
      <c r="C23" s="249">
        <v>369</v>
      </c>
      <c r="D23" s="245">
        <v>468</v>
      </c>
    </row>
    <row r="24" spans="1:4" ht="21" customHeight="1">
      <c r="A24" s="256" t="s">
        <v>142</v>
      </c>
      <c r="B24" s="241">
        <f>SUM(B21:B23)</f>
        <v>2476</v>
      </c>
      <c r="C24" s="250">
        <f>SUM(C21:C23)</f>
        <v>1151</v>
      </c>
      <c r="D24" s="246">
        <f>SUM(D21:D23)</f>
        <v>1325</v>
      </c>
    </row>
    <row r="25" spans="1:4" ht="21" customHeight="1">
      <c r="A25" s="157" t="s">
        <v>155</v>
      </c>
      <c r="B25" s="235">
        <f>C25+D25</f>
        <v>778</v>
      </c>
      <c r="C25" s="235">
        <v>316</v>
      </c>
      <c r="D25" s="243">
        <v>462</v>
      </c>
    </row>
    <row r="26" spans="1:4" ht="21" customHeight="1">
      <c r="A26" s="158" t="s">
        <v>156</v>
      </c>
      <c r="B26" s="237">
        <f>C26+D26</f>
        <v>573</v>
      </c>
      <c r="C26" s="237">
        <v>178</v>
      </c>
      <c r="D26" s="244">
        <v>395</v>
      </c>
    </row>
    <row r="27" spans="1:4" ht="21" customHeight="1">
      <c r="A27" s="159" t="s">
        <v>157</v>
      </c>
      <c r="B27" s="239">
        <f>C27+D27</f>
        <v>259</v>
      </c>
      <c r="C27" s="239">
        <v>73</v>
      </c>
      <c r="D27" s="245">
        <v>186</v>
      </c>
    </row>
    <row r="28" spans="1:4" ht="21" customHeight="1">
      <c r="A28" s="256" t="s">
        <v>142</v>
      </c>
      <c r="B28" s="241">
        <f>SUM(B25:B27)</f>
        <v>1610</v>
      </c>
      <c r="C28" s="241">
        <f>SUM(C25:C27)</f>
        <v>567</v>
      </c>
      <c r="D28" s="246">
        <f>SUM(D25:D27)</f>
        <v>1043</v>
      </c>
    </row>
    <row r="29" spans="1:4" ht="21" customHeight="1">
      <c r="A29" s="157" t="s">
        <v>158</v>
      </c>
      <c r="B29" s="235">
        <f>C29+D29</f>
        <v>105</v>
      </c>
      <c r="C29" s="235">
        <v>28</v>
      </c>
      <c r="D29" s="243">
        <v>77</v>
      </c>
    </row>
    <row r="30" spans="1:4" ht="21" customHeight="1">
      <c r="A30" s="158" t="s">
        <v>159</v>
      </c>
      <c r="B30" s="237">
        <f>C30+D30</f>
        <v>25</v>
      </c>
      <c r="C30" s="237">
        <v>6</v>
      </c>
      <c r="D30" s="244">
        <v>19</v>
      </c>
    </row>
    <row r="31" spans="1:4" ht="21" customHeight="1">
      <c r="A31" s="158" t="s">
        <v>160</v>
      </c>
      <c r="B31" s="237">
        <f>C31+D31</f>
        <v>1</v>
      </c>
      <c r="C31" s="237">
        <v>0</v>
      </c>
      <c r="D31" s="244">
        <v>1</v>
      </c>
    </row>
    <row r="32" spans="1:4" ht="21" customHeight="1">
      <c r="A32" s="256" t="s">
        <v>142</v>
      </c>
      <c r="B32" s="241">
        <f>SUM(B29:B31)</f>
        <v>131</v>
      </c>
      <c r="C32" s="241">
        <f>SUM(C29:C31)</f>
        <v>34</v>
      </c>
      <c r="D32" s="242">
        <f>SUM(D29:D31)</f>
        <v>97</v>
      </c>
    </row>
    <row r="33" spans="1:4" ht="21" customHeight="1" thickBot="1">
      <c r="A33" s="160" t="s">
        <v>161</v>
      </c>
      <c r="B33" s="251">
        <f>C33+D33</f>
        <v>0</v>
      </c>
      <c r="C33" s="251">
        <v>0</v>
      </c>
      <c r="D33" s="252">
        <v>0</v>
      </c>
    </row>
    <row r="34" spans="1:4" ht="21" customHeight="1" thickBot="1">
      <c r="A34" s="257" t="s">
        <v>138</v>
      </c>
      <c r="B34" s="253">
        <f>B8+B12+B16+B20+B24+B28+B32+B33</f>
        <v>13462</v>
      </c>
      <c r="C34" s="253">
        <f>C8+C12+C16+C20+C24+C28+C32+C33</f>
        <v>6506</v>
      </c>
      <c r="D34" s="254">
        <f>D8+D12+D16+D20+D24+D28+D32+D33</f>
        <v>6956</v>
      </c>
    </row>
    <row r="35" spans="1:4" ht="21" customHeight="1">
      <c r="A35" s="161"/>
      <c r="B35" s="161"/>
      <c r="C35" s="161"/>
      <c r="D35" s="162" t="s">
        <v>162</v>
      </c>
    </row>
  </sheetData>
  <sheetProtection/>
  <printOptions/>
  <pageMargins left="0.7086614173228347" right="0.7086614173228347" top="0.7480314960629921" bottom="0.7480314960629921" header="0.31496062992125984" footer="0.31496062992125984"/>
  <pageSetup firstPageNumber="15" useFirstPageNumber="1" horizontalDpi="600" verticalDpi="600" orientation="portrait" paperSize="9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6384" width="9.00390625" style="105" customWidth="1"/>
  </cols>
  <sheetData>
    <row r="1" spans="1:19" ht="22.5" customHeight="1">
      <c r="A1" s="16" t="s">
        <v>163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22.5" customHeight="1" thickBot="1">
      <c r="A2" s="1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 t="s">
        <v>228</v>
      </c>
    </row>
    <row r="3" spans="1:19" ht="22.5" customHeight="1">
      <c r="A3" s="297" t="s">
        <v>0</v>
      </c>
      <c r="B3" s="299" t="s">
        <v>78</v>
      </c>
      <c r="C3" s="299" t="s">
        <v>164</v>
      </c>
      <c r="D3" s="299"/>
      <c r="E3" s="299"/>
      <c r="F3" s="299"/>
      <c r="G3" s="299" t="s">
        <v>165</v>
      </c>
      <c r="H3" s="299"/>
      <c r="I3" s="299"/>
      <c r="J3" s="299"/>
      <c r="K3" s="299" t="s">
        <v>166</v>
      </c>
      <c r="L3" s="299"/>
      <c r="M3" s="299"/>
      <c r="N3" s="299"/>
      <c r="O3" s="299"/>
      <c r="P3" s="299"/>
      <c r="Q3" s="299"/>
      <c r="R3" s="299"/>
      <c r="S3" s="292" t="s">
        <v>167</v>
      </c>
    </row>
    <row r="4" spans="1:19" ht="22.5" customHeight="1">
      <c r="A4" s="298"/>
      <c r="B4" s="287"/>
      <c r="C4" s="163" t="s">
        <v>96</v>
      </c>
      <c r="D4" s="72" t="s">
        <v>168</v>
      </c>
      <c r="E4" s="72" t="s">
        <v>169</v>
      </c>
      <c r="F4" s="72" t="s">
        <v>170</v>
      </c>
      <c r="G4" s="163" t="s">
        <v>96</v>
      </c>
      <c r="H4" s="72" t="s">
        <v>171</v>
      </c>
      <c r="I4" s="72" t="s">
        <v>172</v>
      </c>
      <c r="J4" s="72" t="s">
        <v>173</v>
      </c>
      <c r="K4" s="163" t="s">
        <v>96</v>
      </c>
      <c r="L4" s="164" t="s">
        <v>174</v>
      </c>
      <c r="M4" s="165" t="s">
        <v>175</v>
      </c>
      <c r="N4" s="165" t="s">
        <v>176</v>
      </c>
      <c r="O4" s="165" t="s">
        <v>177</v>
      </c>
      <c r="P4" s="92" t="s">
        <v>178</v>
      </c>
      <c r="Q4" s="92" t="s">
        <v>179</v>
      </c>
      <c r="R4" s="72" t="s">
        <v>180</v>
      </c>
      <c r="S4" s="293"/>
    </row>
    <row r="5" spans="1:19" ht="22.5" customHeight="1">
      <c r="A5" s="166" t="s">
        <v>181</v>
      </c>
      <c r="B5" s="106">
        <v>8067</v>
      </c>
      <c r="C5" s="167">
        <f>D5+E5+F5</f>
        <v>2051</v>
      </c>
      <c r="D5" s="106">
        <v>1997</v>
      </c>
      <c r="E5" s="106">
        <v>52</v>
      </c>
      <c r="F5" s="106">
        <v>2</v>
      </c>
      <c r="G5" s="168">
        <f>H5+I5+J5</f>
        <v>3062</v>
      </c>
      <c r="H5" s="106">
        <v>45</v>
      </c>
      <c r="I5" s="106">
        <v>888</v>
      </c>
      <c r="J5" s="106">
        <v>2129</v>
      </c>
      <c r="K5" s="106">
        <f>L5+M5+N5+O5+P5+Q5+R5</f>
        <v>2954</v>
      </c>
      <c r="L5" s="106">
        <v>39</v>
      </c>
      <c r="M5" s="106">
        <v>337</v>
      </c>
      <c r="N5" s="106">
        <v>957</v>
      </c>
      <c r="O5" s="106">
        <v>85</v>
      </c>
      <c r="P5" s="106">
        <v>12</v>
      </c>
      <c r="Q5" s="106">
        <v>1322</v>
      </c>
      <c r="R5" s="106">
        <v>202</v>
      </c>
      <c r="S5" s="169" t="s">
        <v>91</v>
      </c>
    </row>
    <row r="6" spans="1:19" ht="22.5" customHeight="1">
      <c r="A6" s="166" t="s">
        <v>182</v>
      </c>
      <c r="B6" s="106">
        <v>7856</v>
      </c>
      <c r="C6" s="167">
        <f>D6+E6+F6</f>
        <v>1579</v>
      </c>
      <c r="D6" s="106">
        <v>1540</v>
      </c>
      <c r="E6" s="106">
        <v>36</v>
      </c>
      <c r="F6" s="106">
        <v>3</v>
      </c>
      <c r="G6" s="168">
        <f>H6+I6+J6</f>
        <v>3032</v>
      </c>
      <c r="H6" s="106">
        <v>26</v>
      </c>
      <c r="I6" s="106">
        <v>877</v>
      </c>
      <c r="J6" s="106">
        <v>2129</v>
      </c>
      <c r="K6" s="106">
        <f>L6+M6+N6+O6+P6+Q6+R6</f>
        <v>3244</v>
      </c>
      <c r="L6" s="106">
        <v>41</v>
      </c>
      <c r="M6" s="106">
        <v>335</v>
      </c>
      <c r="N6" s="106">
        <v>994</v>
      </c>
      <c r="O6" s="106">
        <v>84</v>
      </c>
      <c r="P6" s="106">
        <v>20</v>
      </c>
      <c r="Q6" s="106">
        <v>1551</v>
      </c>
      <c r="R6" s="106">
        <v>219</v>
      </c>
      <c r="S6" s="169" t="s">
        <v>91</v>
      </c>
    </row>
    <row r="7" spans="1:19" ht="22.5" customHeight="1">
      <c r="A7" s="166">
        <v>7</v>
      </c>
      <c r="B7" s="106">
        <f>C7+G7+K7+S7</f>
        <v>7757</v>
      </c>
      <c r="C7" s="167">
        <f>D7+E7+F7</f>
        <v>1335</v>
      </c>
      <c r="D7" s="106">
        <v>1306</v>
      </c>
      <c r="E7" s="106">
        <v>28</v>
      </c>
      <c r="F7" s="106">
        <v>1</v>
      </c>
      <c r="G7" s="168">
        <f>H7+I7+J7</f>
        <v>3003</v>
      </c>
      <c r="H7" s="106">
        <v>29</v>
      </c>
      <c r="I7" s="106">
        <v>980</v>
      </c>
      <c r="J7" s="106">
        <v>1994</v>
      </c>
      <c r="K7" s="106">
        <f>L7+M7+N7+O7+P7+Q7+R7</f>
        <v>3414</v>
      </c>
      <c r="L7" s="106">
        <v>42</v>
      </c>
      <c r="M7" s="106">
        <v>321</v>
      </c>
      <c r="N7" s="106">
        <v>980</v>
      </c>
      <c r="O7" s="106">
        <v>105</v>
      </c>
      <c r="P7" s="106">
        <v>25</v>
      </c>
      <c r="Q7" s="106">
        <v>1730</v>
      </c>
      <c r="R7" s="106">
        <v>211</v>
      </c>
      <c r="S7" s="170">
        <v>5</v>
      </c>
    </row>
    <row r="8" spans="1:19" ht="22.5" customHeight="1">
      <c r="A8" s="171">
        <v>12</v>
      </c>
      <c r="B8" s="172">
        <v>7386</v>
      </c>
      <c r="C8" s="173">
        <v>1104</v>
      </c>
      <c r="D8" s="172">
        <v>1076</v>
      </c>
      <c r="E8" s="172">
        <v>27</v>
      </c>
      <c r="F8" s="172">
        <v>1</v>
      </c>
      <c r="G8" s="174">
        <v>2775</v>
      </c>
      <c r="H8" s="172">
        <v>25</v>
      </c>
      <c r="I8" s="172">
        <v>898</v>
      </c>
      <c r="J8" s="172">
        <v>1852</v>
      </c>
      <c r="K8" s="172">
        <v>3494</v>
      </c>
      <c r="L8" s="172">
        <v>33</v>
      </c>
      <c r="M8" s="172">
        <v>344</v>
      </c>
      <c r="N8" s="172">
        <v>1041</v>
      </c>
      <c r="O8" s="172">
        <v>116</v>
      </c>
      <c r="P8" s="172">
        <v>16</v>
      </c>
      <c r="Q8" s="172">
        <v>1690</v>
      </c>
      <c r="R8" s="172">
        <v>254</v>
      </c>
      <c r="S8" s="175">
        <v>13</v>
      </c>
    </row>
    <row r="9" spans="1:19" ht="22.5" customHeight="1" thickBot="1">
      <c r="A9" s="176">
        <v>17</v>
      </c>
      <c r="B9" s="177">
        <f>C9+G9+K9+S9</f>
        <v>7102</v>
      </c>
      <c r="C9" s="178">
        <f>SUM(D9:F9)</f>
        <v>1070</v>
      </c>
      <c r="D9" s="178">
        <v>1052</v>
      </c>
      <c r="E9" s="178">
        <v>18</v>
      </c>
      <c r="F9" s="178" t="s">
        <v>91</v>
      </c>
      <c r="G9" s="178">
        <v>2486</v>
      </c>
      <c r="H9" s="178">
        <v>4</v>
      </c>
      <c r="I9" s="178">
        <v>691</v>
      </c>
      <c r="J9" s="178">
        <v>1791</v>
      </c>
      <c r="K9" s="178">
        <f>SUM(L9:R9)</f>
        <v>3518</v>
      </c>
      <c r="L9" s="178">
        <v>29</v>
      </c>
      <c r="M9" s="178">
        <v>317</v>
      </c>
      <c r="N9" s="178">
        <v>838</v>
      </c>
      <c r="O9" s="178">
        <v>94</v>
      </c>
      <c r="P9" s="178">
        <v>10</v>
      </c>
      <c r="Q9" s="178">
        <v>2000</v>
      </c>
      <c r="R9" s="177">
        <v>230</v>
      </c>
      <c r="S9" s="179">
        <v>28</v>
      </c>
    </row>
    <row r="10" spans="1:19" ht="22.5" customHeight="1">
      <c r="A10" s="17"/>
      <c r="B10" s="17"/>
      <c r="C10" s="17"/>
      <c r="D10" s="17"/>
      <c r="E10" s="17"/>
      <c r="F10" s="17"/>
      <c r="G10" s="17"/>
      <c r="H10" s="17"/>
      <c r="I10" s="180" t="s">
        <v>183</v>
      </c>
      <c r="J10" s="180"/>
      <c r="K10" s="180"/>
      <c r="L10" s="180"/>
      <c r="M10" s="180"/>
      <c r="N10" s="180"/>
      <c r="O10" s="180"/>
      <c r="P10" s="180"/>
      <c r="Q10" s="180"/>
      <c r="S10" s="258" t="s">
        <v>184</v>
      </c>
    </row>
    <row r="11" spans="1:19" ht="22.5" customHeight="1">
      <c r="A11" s="17"/>
      <c r="B11" s="17"/>
      <c r="C11" s="17"/>
      <c r="D11" s="17"/>
      <c r="E11" s="17"/>
      <c r="F11" s="17"/>
      <c r="G11" s="17"/>
      <c r="H11" s="17"/>
      <c r="I11" s="199"/>
      <c r="J11" s="199"/>
      <c r="K11" s="199"/>
      <c r="L11" s="199"/>
      <c r="M11" s="199"/>
      <c r="N11" s="199"/>
      <c r="O11" s="199"/>
      <c r="P11" s="199"/>
      <c r="Q11" s="199"/>
      <c r="R11" s="259"/>
      <c r="S11" s="17"/>
    </row>
    <row r="12" spans="1:1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ht="22.5" customHeight="1">
      <c r="A13" s="16" t="s">
        <v>185</v>
      </c>
      <c r="B13" s="181"/>
      <c r="C13" s="181"/>
      <c r="D13" s="181"/>
      <c r="E13" s="181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ht="22.5" customHeight="1" thickBot="1">
      <c r="A14" s="17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 t="s">
        <v>228</v>
      </c>
      <c r="Q14" s="91"/>
      <c r="R14" s="91"/>
      <c r="S14" s="91"/>
    </row>
    <row r="15" spans="1:19" ht="22.5" customHeight="1">
      <c r="A15" s="297" t="s">
        <v>77</v>
      </c>
      <c r="B15" s="288" t="s">
        <v>78</v>
      </c>
      <c r="C15" s="288"/>
      <c r="D15" s="288"/>
      <c r="E15" s="288"/>
      <c r="F15" s="288"/>
      <c r="G15" s="289" t="s">
        <v>89</v>
      </c>
      <c r="H15" s="289"/>
      <c r="I15" s="289"/>
      <c r="J15" s="289"/>
      <c r="K15" s="289"/>
      <c r="L15" s="289" t="s">
        <v>90</v>
      </c>
      <c r="M15" s="289"/>
      <c r="N15" s="289"/>
      <c r="O15" s="289"/>
      <c r="P15" s="290"/>
      <c r="Q15" s="17"/>
      <c r="R15" s="17"/>
      <c r="S15" s="17"/>
    </row>
    <row r="16" spans="1:19" ht="22.5" customHeight="1">
      <c r="A16" s="298"/>
      <c r="B16" s="287" t="s">
        <v>78</v>
      </c>
      <c r="C16" s="287" t="s">
        <v>186</v>
      </c>
      <c r="D16" s="287"/>
      <c r="E16" s="287"/>
      <c r="F16" s="291" t="s">
        <v>187</v>
      </c>
      <c r="G16" s="287" t="s">
        <v>78</v>
      </c>
      <c r="H16" s="287" t="s">
        <v>186</v>
      </c>
      <c r="I16" s="287"/>
      <c r="J16" s="287"/>
      <c r="K16" s="291" t="s">
        <v>187</v>
      </c>
      <c r="L16" s="287" t="s">
        <v>78</v>
      </c>
      <c r="M16" s="287" t="s">
        <v>186</v>
      </c>
      <c r="N16" s="287"/>
      <c r="O16" s="287"/>
      <c r="P16" s="294" t="s">
        <v>187</v>
      </c>
      <c r="Q16" s="17"/>
      <c r="R16" s="17"/>
      <c r="S16" s="17"/>
    </row>
    <row r="17" spans="1:19" ht="22.5" customHeight="1">
      <c r="A17" s="298"/>
      <c r="B17" s="287"/>
      <c r="C17" s="72" t="s">
        <v>78</v>
      </c>
      <c r="D17" s="72" t="s">
        <v>188</v>
      </c>
      <c r="E17" s="165" t="s">
        <v>189</v>
      </c>
      <c r="F17" s="291"/>
      <c r="G17" s="287"/>
      <c r="H17" s="72" t="s">
        <v>78</v>
      </c>
      <c r="I17" s="72" t="s">
        <v>188</v>
      </c>
      <c r="J17" s="165" t="s">
        <v>189</v>
      </c>
      <c r="K17" s="291"/>
      <c r="L17" s="287"/>
      <c r="M17" s="72" t="s">
        <v>78</v>
      </c>
      <c r="N17" s="72" t="s">
        <v>188</v>
      </c>
      <c r="O17" s="165" t="s">
        <v>189</v>
      </c>
      <c r="P17" s="294"/>
      <c r="Q17" s="17"/>
      <c r="R17" s="17"/>
      <c r="S17" s="17"/>
    </row>
    <row r="18" spans="1:19" ht="22.5" customHeight="1">
      <c r="A18" s="166" t="s">
        <v>181</v>
      </c>
      <c r="B18" s="106">
        <v>11888</v>
      </c>
      <c r="C18" s="106">
        <f>D18+E18</f>
        <v>8224</v>
      </c>
      <c r="D18" s="106">
        <v>8071</v>
      </c>
      <c r="E18" s="106">
        <v>153</v>
      </c>
      <c r="F18" s="106">
        <v>3649</v>
      </c>
      <c r="G18" s="106">
        <v>5726</v>
      </c>
      <c r="H18" s="106">
        <v>4697</v>
      </c>
      <c r="I18" s="106">
        <v>3906</v>
      </c>
      <c r="J18" s="106">
        <v>217</v>
      </c>
      <c r="K18" s="106">
        <v>920</v>
      </c>
      <c r="L18" s="106">
        <v>5768</v>
      </c>
      <c r="M18" s="106">
        <f>N18+O18</f>
        <v>3700</v>
      </c>
      <c r="N18" s="106">
        <v>3620</v>
      </c>
      <c r="O18" s="106">
        <v>80</v>
      </c>
      <c r="P18" s="170">
        <v>2060</v>
      </c>
      <c r="Q18" s="17"/>
      <c r="R18" s="17"/>
      <c r="S18" s="17"/>
    </row>
    <row r="19" spans="1:19" ht="22.5" customHeight="1">
      <c r="A19" s="166" t="s">
        <v>182</v>
      </c>
      <c r="B19" s="106">
        <v>11924</v>
      </c>
      <c r="C19" s="106">
        <f>D19+E19</f>
        <v>7998</v>
      </c>
      <c r="D19" s="106">
        <v>7856</v>
      </c>
      <c r="E19" s="106">
        <v>142</v>
      </c>
      <c r="F19" s="106">
        <v>3920</v>
      </c>
      <c r="G19" s="106">
        <v>5718</v>
      </c>
      <c r="H19" s="106">
        <f>I19+J19</f>
        <v>4548</v>
      </c>
      <c r="I19" s="106">
        <v>4443</v>
      </c>
      <c r="J19" s="106">
        <v>105</v>
      </c>
      <c r="K19" s="106">
        <v>1167</v>
      </c>
      <c r="L19" s="106">
        <v>6206</v>
      </c>
      <c r="M19" s="106">
        <v>3450</v>
      </c>
      <c r="N19" s="106">
        <v>3403</v>
      </c>
      <c r="O19" s="106">
        <v>37</v>
      </c>
      <c r="P19" s="170">
        <v>2753</v>
      </c>
      <c r="Q19" s="17"/>
      <c r="R19" s="17"/>
      <c r="S19" s="17"/>
    </row>
    <row r="20" spans="1:19" ht="22.5" customHeight="1">
      <c r="A20" s="166">
        <v>7</v>
      </c>
      <c r="B20" s="106">
        <v>12160</v>
      </c>
      <c r="C20" s="106">
        <f>D20+E20</f>
        <v>7986</v>
      </c>
      <c r="D20" s="106">
        <v>7757</v>
      </c>
      <c r="E20" s="106">
        <v>229</v>
      </c>
      <c r="F20" s="106">
        <v>4169</v>
      </c>
      <c r="G20" s="106">
        <v>5856</v>
      </c>
      <c r="H20" s="106">
        <f>I20+J20</f>
        <v>4586</v>
      </c>
      <c r="I20" s="106">
        <v>4428</v>
      </c>
      <c r="J20" s="106">
        <v>158</v>
      </c>
      <c r="K20" s="106">
        <v>1267</v>
      </c>
      <c r="L20" s="106">
        <v>6304</v>
      </c>
      <c r="M20" s="106">
        <f>N20+O20</f>
        <v>3400</v>
      </c>
      <c r="N20" s="106">
        <v>3329</v>
      </c>
      <c r="O20" s="106">
        <v>71</v>
      </c>
      <c r="P20" s="170">
        <v>2902</v>
      </c>
      <c r="Q20" s="17"/>
      <c r="R20" s="17"/>
      <c r="S20" s="17"/>
    </row>
    <row r="21" spans="1:19" ht="22.5" customHeight="1">
      <c r="A21" s="171">
        <v>12</v>
      </c>
      <c r="B21" s="172">
        <v>12043</v>
      </c>
      <c r="C21" s="172">
        <v>7662</v>
      </c>
      <c r="D21" s="172">
        <v>7386</v>
      </c>
      <c r="E21" s="172">
        <v>276</v>
      </c>
      <c r="F21" s="172">
        <v>4361</v>
      </c>
      <c r="G21" s="172">
        <v>5856</v>
      </c>
      <c r="H21" s="172">
        <v>4377</v>
      </c>
      <c r="I21" s="172">
        <v>4183</v>
      </c>
      <c r="J21" s="172">
        <v>194</v>
      </c>
      <c r="K21" s="172">
        <v>1424</v>
      </c>
      <c r="L21" s="172">
        <v>6304</v>
      </c>
      <c r="M21" s="172">
        <v>3285</v>
      </c>
      <c r="N21" s="172">
        <v>3203</v>
      </c>
      <c r="O21" s="172">
        <v>82</v>
      </c>
      <c r="P21" s="175">
        <v>2937</v>
      </c>
      <c r="Q21" s="17"/>
      <c r="R21" s="17"/>
      <c r="S21" s="17"/>
    </row>
    <row r="22" spans="1:19" ht="22.5" customHeight="1" thickBot="1">
      <c r="A22" s="176">
        <v>17</v>
      </c>
      <c r="B22" s="177">
        <v>11773</v>
      </c>
      <c r="C22" s="177">
        <f>D22+E22</f>
        <v>7483</v>
      </c>
      <c r="D22" s="177">
        <v>7102</v>
      </c>
      <c r="E22" s="177">
        <v>381</v>
      </c>
      <c r="F22" s="177">
        <v>4274</v>
      </c>
      <c r="G22" s="177">
        <v>5637</v>
      </c>
      <c r="H22" s="177">
        <f>I22+J22</f>
        <v>4251</v>
      </c>
      <c r="I22" s="177">
        <v>3982</v>
      </c>
      <c r="J22" s="177">
        <v>269</v>
      </c>
      <c r="K22" s="177">
        <v>1378</v>
      </c>
      <c r="L22" s="177">
        <v>6136</v>
      </c>
      <c r="M22" s="177">
        <v>3232</v>
      </c>
      <c r="N22" s="177">
        <v>3120</v>
      </c>
      <c r="O22" s="177">
        <v>112</v>
      </c>
      <c r="P22" s="179">
        <v>2896</v>
      </c>
      <c r="Q22" s="17"/>
      <c r="R22" s="17"/>
      <c r="S22" s="17"/>
    </row>
    <row r="23" spans="1:19" ht="22.5" customHeight="1">
      <c r="A23" s="17"/>
      <c r="B23" s="52"/>
      <c r="C23" s="52"/>
      <c r="D23" s="52"/>
      <c r="E23" s="52"/>
      <c r="F23" s="52"/>
      <c r="G23" s="52"/>
      <c r="H23" s="52"/>
      <c r="I23" s="295" t="s">
        <v>190</v>
      </c>
      <c r="J23" s="295"/>
      <c r="K23" s="295"/>
      <c r="L23" s="295"/>
      <c r="M23" s="295"/>
      <c r="N23" s="295"/>
      <c r="O23" s="295"/>
      <c r="P23" s="295"/>
      <c r="Q23" s="17"/>
      <c r="R23" s="17"/>
      <c r="S23" s="17"/>
    </row>
    <row r="24" spans="1:19" ht="22.5" customHeight="1">
      <c r="A24" s="17"/>
      <c r="B24" s="52"/>
      <c r="C24" s="52"/>
      <c r="D24" s="52"/>
      <c r="E24" s="52"/>
      <c r="F24" s="52"/>
      <c r="G24" s="52"/>
      <c r="H24" s="52"/>
      <c r="I24" s="198"/>
      <c r="J24" s="198"/>
      <c r="K24" s="198"/>
      <c r="L24" s="198"/>
      <c r="M24" s="198"/>
      <c r="N24" s="198"/>
      <c r="O24" s="198"/>
      <c r="P24" s="198"/>
      <c r="Q24" s="17"/>
      <c r="R24" s="17"/>
      <c r="S24" s="17"/>
    </row>
    <row r="25" spans="1:19" ht="22.5" customHeight="1">
      <c r="A25" s="17"/>
      <c r="B25" s="17"/>
      <c r="C25" s="17"/>
      <c r="D25" s="17"/>
      <c r="E25" s="17"/>
      <c r="F25" s="17"/>
      <c r="G25" s="17"/>
      <c r="H25" s="17"/>
      <c r="I25" s="296"/>
      <c r="J25" s="296"/>
      <c r="K25" s="296"/>
      <c r="L25" s="296"/>
      <c r="M25" s="296"/>
      <c r="N25" s="296"/>
      <c r="O25" s="296"/>
      <c r="P25" s="296"/>
      <c r="Q25" s="19"/>
      <c r="R25" s="19"/>
      <c r="S25" s="19"/>
    </row>
  </sheetData>
  <sheetProtection/>
  <mergeCells count="21">
    <mergeCell ref="I25:P25"/>
    <mergeCell ref="A3:A4"/>
    <mergeCell ref="B3:B4"/>
    <mergeCell ref="C3:F3"/>
    <mergeCell ref="G3:J3"/>
    <mergeCell ref="K3:R3"/>
    <mergeCell ref="C16:E16"/>
    <mergeCell ref="F16:F17"/>
    <mergeCell ref="A15:A17"/>
    <mergeCell ref="S3:S4"/>
    <mergeCell ref="L16:L17"/>
    <mergeCell ref="M16:O16"/>
    <mergeCell ref="P16:P17"/>
    <mergeCell ref="H16:J16"/>
    <mergeCell ref="I23:P23"/>
    <mergeCell ref="G16:G17"/>
    <mergeCell ref="B15:F15"/>
    <mergeCell ref="G15:K15"/>
    <mergeCell ref="L15:P15"/>
    <mergeCell ref="B16:B17"/>
    <mergeCell ref="K16:K17"/>
  </mergeCells>
  <dataValidations count="1">
    <dataValidation allowBlank="1" showInputMessage="1" showErrorMessage="1" imeMode="hiragana" sqref="A5:A8 I10:I11 A18:A21 I23:I24"/>
  </dataValidations>
  <printOptions/>
  <pageMargins left="0.7086614173228347" right="0.7086614173228347" top="0.7480314960629921" bottom="0.7480314960629921" header="0.31496062992125984" footer="0.31496062992125984"/>
  <pageSetup firstPageNumber="16" useFirstPageNumber="1" fitToHeight="0" fitToWidth="0" horizontalDpi="600" verticalDpi="600" orientation="landscape" paperSize="9" scale="78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zoomScalePageLayoutView="0" workbookViewId="0" topLeftCell="A1">
      <selection activeCell="N22" sqref="N22"/>
    </sheetView>
  </sheetViews>
  <sheetFormatPr defaultColWidth="9.140625" defaultRowHeight="15"/>
  <cols>
    <col min="1" max="16384" width="9.00390625" style="105" customWidth="1"/>
  </cols>
  <sheetData>
    <row r="1" spans="1:19" ht="22.5" customHeight="1">
      <c r="A1" s="16" t="s">
        <v>191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5" ht="22.5" customHeight="1" thickBot="1">
      <c r="A2" s="17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 t="s">
        <v>229</v>
      </c>
    </row>
    <row r="3" spans="1:15" ht="22.5" customHeight="1">
      <c r="A3" s="182" t="s">
        <v>0</v>
      </c>
      <c r="B3" s="102" t="s">
        <v>78</v>
      </c>
      <c r="C3" s="102" t="s">
        <v>192</v>
      </c>
      <c r="D3" s="102" t="s">
        <v>193</v>
      </c>
      <c r="E3" s="102" t="s">
        <v>194</v>
      </c>
      <c r="F3" s="102" t="s">
        <v>195</v>
      </c>
      <c r="G3" s="102" t="s">
        <v>196</v>
      </c>
      <c r="H3" s="102" t="s">
        <v>197</v>
      </c>
      <c r="I3" s="102" t="s">
        <v>198</v>
      </c>
      <c r="J3" s="102" t="s">
        <v>199</v>
      </c>
      <c r="K3" s="102" t="s">
        <v>200</v>
      </c>
      <c r="L3" s="93" t="s">
        <v>201</v>
      </c>
      <c r="M3" s="183" t="s">
        <v>202</v>
      </c>
      <c r="N3" s="299" t="s">
        <v>203</v>
      </c>
      <c r="O3" s="306"/>
    </row>
    <row r="4" spans="1:15" ht="22.5" customHeight="1">
      <c r="A4" s="166" t="s">
        <v>204</v>
      </c>
      <c r="B4" s="106">
        <v>3483</v>
      </c>
      <c r="C4" s="106">
        <v>202</v>
      </c>
      <c r="D4" s="106">
        <v>421</v>
      </c>
      <c r="E4" s="106">
        <v>610</v>
      </c>
      <c r="F4" s="106">
        <v>690</v>
      </c>
      <c r="G4" s="106">
        <v>629</v>
      </c>
      <c r="H4" s="106">
        <v>517</v>
      </c>
      <c r="I4" s="106">
        <v>301</v>
      </c>
      <c r="J4" s="106">
        <v>97</v>
      </c>
      <c r="K4" s="106">
        <v>11</v>
      </c>
      <c r="L4" s="106">
        <v>5</v>
      </c>
      <c r="M4" s="106">
        <v>14914</v>
      </c>
      <c r="N4" s="94"/>
      <c r="O4" s="184">
        <f>ROUND(M4/B4,2)</f>
        <v>4.28</v>
      </c>
    </row>
    <row r="5" spans="1:15" ht="22.5" customHeight="1">
      <c r="A5" s="166">
        <v>60</v>
      </c>
      <c r="B5" s="106">
        <v>3588</v>
      </c>
      <c r="C5" s="106">
        <v>258</v>
      </c>
      <c r="D5" s="106">
        <v>476</v>
      </c>
      <c r="E5" s="106">
        <v>580</v>
      </c>
      <c r="F5" s="106">
        <v>680</v>
      </c>
      <c r="G5" s="106">
        <v>639</v>
      </c>
      <c r="H5" s="106">
        <v>570</v>
      </c>
      <c r="I5" s="106">
        <v>295</v>
      </c>
      <c r="J5" s="106">
        <v>75</v>
      </c>
      <c r="K5" s="106">
        <v>12</v>
      </c>
      <c r="L5" s="106">
        <v>3</v>
      </c>
      <c r="M5" s="106">
        <v>15088</v>
      </c>
      <c r="N5" s="94"/>
      <c r="O5" s="184">
        <f>ROUND(M5/B5,2)</f>
        <v>4.21</v>
      </c>
    </row>
    <row r="6" spans="1:15" ht="22.5" customHeight="1">
      <c r="A6" s="166" t="s">
        <v>182</v>
      </c>
      <c r="B6" s="106">
        <v>3594</v>
      </c>
      <c r="C6" s="106">
        <v>289</v>
      </c>
      <c r="D6" s="106">
        <v>513</v>
      </c>
      <c r="E6" s="106">
        <v>609</v>
      </c>
      <c r="F6" s="106">
        <v>630</v>
      </c>
      <c r="G6" s="106">
        <v>581</v>
      </c>
      <c r="H6" s="106">
        <v>578</v>
      </c>
      <c r="I6" s="106">
        <v>308</v>
      </c>
      <c r="J6" s="106">
        <v>71</v>
      </c>
      <c r="K6" s="106">
        <v>11</v>
      </c>
      <c r="L6" s="106">
        <v>4</v>
      </c>
      <c r="M6" s="106">
        <v>14898</v>
      </c>
      <c r="N6" s="94"/>
      <c r="O6" s="184">
        <f>ROUND(M6/B6,2)</f>
        <v>4.15</v>
      </c>
    </row>
    <row r="7" spans="1:15" ht="22.5" customHeight="1">
      <c r="A7" s="166">
        <v>7</v>
      </c>
      <c r="B7" s="106">
        <v>3723</v>
      </c>
      <c r="C7" s="106">
        <v>354</v>
      </c>
      <c r="D7" s="106">
        <v>629</v>
      </c>
      <c r="E7" s="106">
        <v>618</v>
      </c>
      <c r="F7" s="106">
        <v>658</v>
      </c>
      <c r="G7" s="106">
        <v>581</v>
      </c>
      <c r="H7" s="106">
        <v>551</v>
      </c>
      <c r="I7" s="106">
        <v>259</v>
      </c>
      <c r="J7" s="106">
        <v>55</v>
      </c>
      <c r="K7" s="106">
        <v>14</v>
      </c>
      <c r="L7" s="106">
        <v>4</v>
      </c>
      <c r="M7" s="106">
        <v>14728</v>
      </c>
      <c r="N7" s="94"/>
      <c r="O7" s="184">
        <f>ROUND(M7/B7,2)</f>
        <v>3.96</v>
      </c>
    </row>
    <row r="8" spans="1:15" ht="22.5" customHeight="1">
      <c r="A8" s="166">
        <v>12</v>
      </c>
      <c r="B8" s="106">
        <v>3813</v>
      </c>
      <c r="C8" s="106">
        <v>451</v>
      </c>
      <c r="D8" s="106">
        <v>726</v>
      </c>
      <c r="E8" s="106">
        <v>687</v>
      </c>
      <c r="F8" s="106">
        <v>668</v>
      </c>
      <c r="G8" s="106">
        <v>562</v>
      </c>
      <c r="H8" s="106">
        <v>441</v>
      </c>
      <c r="I8" s="106">
        <v>212</v>
      </c>
      <c r="J8" s="106">
        <v>52</v>
      </c>
      <c r="K8" s="106">
        <v>11</v>
      </c>
      <c r="L8" s="106">
        <v>3</v>
      </c>
      <c r="M8" s="106">
        <v>14126</v>
      </c>
      <c r="N8" s="304">
        <f>ROUND(M8/B8,2)</f>
        <v>3.7</v>
      </c>
      <c r="O8" s="305"/>
    </row>
    <row r="9" spans="1:15" ht="22.5" customHeight="1" thickBot="1">
      <c r="A9" s="185">
        <v>17</v>
      </c>
      <c r="B9" s="177">
        <v>3836</v>
      </c>
      <c r="C9" s="177">
        <v>520</v>
      </c>
      <c r="D9" s="177">
        <v>815</v>
      </c>
      <c r="E9" s="177">
        <v>733</v>
      </c>
      <c r="F9" s="177">
        <v>718</v>
      </c>
      <c r="G9" s="177">
        <v>472</v>
      </c>
      <c r="H9" s="177">
        <v>353</v>
      </c>
      <c r="I9" s="186">
        <v>165</v>
      </c>
      <c r="J9" s="186">
        <v>48</v>
      </c>
      <c r="K9" s="186">
        <v>7</v>
      </c>
      <c r="L9" s="186">
        <v>5</v>
      </c>
      <c r="M9" s="177">
        <v>13356</v>
      </c>
      <c r="N9" s="302">
        <v>3.48</v>
      </c>
      <c r="O9" s="303"/>
    </row>
    <row r="10" spans="1:15" ht="22.5" customHeight="1">
      <c r="A10" s="17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 t="s">
        <v>218</v>
      </c>
    </row>
    <row r="11" spans="1:15" ht="22.5" customHeight="1">
      <c r="A11" s="17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2" ht="22.5" customHeight="1">
      <c r="A12" s="16" t="s">
        <v>205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ht="22.5" customHeight="1" thickBot="1">
      <c r="A13" s="17"/>
      <c r="B13" s="95"/>
      <c r="C13" s="95"/>
      <c r="D13" s="95"/>
      <c r="E13" s="95"/>
      <c r="F13" s="95"/>
      <c r="G13" s="95"/>
      <c r="H13" s="95"/>
      <c r="I13" s="95"/>
      <c r="J13" s="95"/>
      <c r="K13" s="17"/>
      <c r="L13" s="187" t="s">
        <v>229</v>
      </c>
    </row>
    <row r="14" spans="1:12" ht="22.5" customHeight="1">
      <c r="A14" s="297" t="s">
        <v>77</v>
      </c>
      <c r="B14" s="313" t="s">
        <v>206</v>
      </c>
      <c r="C14" s="313" t="s">
        <v>207</v>
      </c>
      <c r="D14" s="308" t="s">
        <v>222</v>
      </c>
      <c r="E14" s="315" t="s">
        <v>221</v>
      </c>
      <c r="F14" s="318" t="s">
        <v>208</v>
      </c>
      <c r="G14" s="308" t="s">
        <v>209</v>
      </c>
      <c r="H14" s="299" t="s">
        <v>210</v>
      </c>
      <c r="I14" s="299" t="s">
        <v>211</v>
      </c>
      <c r="J14" s="299"/>
      <c r="K14" s="299" t="s">
        <v>212</v>
      </c>
      <c r="L14" s="306"/>
    </row>
    <row r="15" spans="1:12" ht="22.5" customHeight="1">
      <c r="A15" s="298"/>
      <c r="B15" s="314"/>
      <c r="C15" s="314"/>
      <c r="D15" s="309"/>
      <c r="E15" s="316"/>
      <c r="F15" s="319"/>
      <c r="G15" s="309"/>
      <c r="H15" s="287"/>
      <c r="I15" s="287" t="s">
        <v>213</v>
      </c>
      <c r="J15" s="311" t="s">
        <v>214</v>
      </c>
      <c r="K15" s="287" t="s">
        <v>213</v>
      </c>
      <c r="L15" s="300" t="s">
        <v>214</v>
      </c>
    </row>
    <row r="16" spans="1:12" ht="22.5" customHeight="1">
      <c r="A16" s="298"/>
      <c r="B16" s="314"/>
      <c r="C16" s="314"/>
      <c r="D16" s="310"/>
      <c r="E16" s="317"/>
      <c r="F16" s="319"/>
      <c r="G16" s="310"/>
      <c r="H16" s="287"/>
      <c r="I16" s="287"/>
      <c r="J16" s="312"/>
      <c r="K16" s="287"/>
      <c r="L16" s="301"/>
    </row>
    <row r="17" spans="1:12" ht="22.5" customHeight="1">
      <c r="A17" s="166" t="s">
        <v>215</v>
      </c>
      <c r="B17" s="89">
        <f>SUM(E17:L17)</f>
        <v>12835</v>
      </c>
      <c r="C17" s="106">
        <v>14751</v>
      </c>
      <c r="D17" s="188">
        <f aca="true" t="shared" si="0" ref="D17:D23">ROUND(B17/C17*100,4)</f>
        <v>87.0111</v>
      </c>
      <c r="E17" s="106">
        <v>6275</v>
      </c>
      <c r="F17" s="106">
        <v>3678</v>
      </c>
      <c r="G17" s="106">
        <v>1971</v>
      </c>
      <c r="H17" s="106">
        <v>381</v>
      </c>
      <c r="I17" s="106">
        <v>368</v>
      </c>
      <c r="J17" s="106">
        <v>143</v>
      </c>
      <c r="K17" s="106">
        <v>18</v>
      </c>
      <c r="L17" s="170">
        <v>1</v>
      </c>
    </row>
    <row r="18" spans="1:12" ht="22.5" customHeight="1">
      <c r="A18" s="166">
        <v>55</v>
      </c>
      <c r="B18" s="89">
        <f>SUM(E18:L18)</f>
        <v>12663</v>
      </c>
      <c r="C18" s="106">
        <v>14930</v>
      </c>
      <c r="D18" s="188">
        <f t="shared" si="0"/>
        <v>84.8158</v>
      </c>
      <c r="E18" s="106">
        <v>6111</v>
      </c>
      <c r="F18" s="106">
        <v>3581</v>
      </c>
      <c r="G18" s="106">
        <v>1919</v>
      </c>
      <c r="H18" s="106">
        <v>371</v>
      </c>
      <c r="I18" s="106">
        <v>473</v>
      </c>
      <c r="J18" s="106">
        <v>184</v>
      </c>
      <c r="K18" s="106">
        <v>23</v>
      </c>
      <c r="L18" s="170">
        <v>1</v>
      </c>
    </row>
    <row r="19" spans="1:12" ht="22.5" customHeight="1">
      <c r="A19" s="166">
        <v>60</v>
      </c>
      <c r="B19" s="89">
        <f>SUM(E19:L19)</f>
        <v>12740</v>
      </c>
      <c r="C19" s="106">
        <v>15148</v>
      </c>
      <c r="D19" s="188">
        <f t="shared" si="0"/>
        <v>84.1035</v>
      </c>
      <c r="E19" s="106">
        <v>6363</v>
      </c>
      <c r="F19" s="106">
        <v>2988</v>
      </c>
      <c r="G19" s="106">
        <v>2227</v>
      </c>
      <c r="H19" s="106">
        <v>284</v>
      </c>
      <c r="I19" s="106">
        <v>684</v>
      </c>
      <c r="J19" s="106">
        <v>149</v>
      </c>
      <c r="K19" s="106">
        <v>44</v>
      </c>
      <c r="L19" s="170">
        <v>1</v>
      </c>
    </row>
    <row r="20" spans="1:12" ht="22.5" customHeight="1">
      <c r="A20" s="166" t="s">
        <v>182</v>
      </c>
      <c r="B20" s="89">
        <f>SUM(E20:L20)</f>
        <v>12593</v>
      </c>
      <c r="C20" s="106">
        <v>14898</v>
      </c>
      <c r="D20" s="188">
        <f t="shared" si="0"/>
        <v>84.5281</v>
      </c>
      <c r="E20" s="106">
        <v>6221</v>
      </c>
      <c r="F20" s="106">
        <v>2524</v>
      </c>
      <c r="G20" s="106">
        <v>2251</v>
      </c>
      <c r="H20" s="106">
        <v>307</v>
      </c>
      <c r="I20" s="106">
        <v>1041</v>
      </c>
      <c r="J20" s="106">
        <v>199</v>
      </c>
      <c r="K20" s="106">
        <v>50</v>
      </c>
      <c r="L20" s="169" t="s">
        <v>91</v>
      </c>
    </row>
    <row r="21" spans="1:12" ht="22.5" customHeight="1">
      <c r="A21" s="166">
        <v>7</v>
      </c>
      <c r="B21" s="89">
        <f>SUM(E21:L21)</f>
        <v>12332</v>
      </c>
      <c r="C21" s="106">
        <v>14729</v>
      </c>
      <c r="D21" s="188">
        <f t="shared" si="0"/>
        <v>83.726</v>
      </c>
      <c r="E21" s="106">
        <v>6047</v>
      </c>
      <c r="F21" s="106">
        <v>2101</v>
      </c>
      <c r="G21" s="106">
        <v>2362</v>
      </c>
      <c r="H21" s="106">
        <v>315</v>
      </c>
      <c r="I21" s="106">
        <v>1304</v>
      </c>
      <c r="J21" s="106">
        <v>150</v>
      </c>
      <c r="K21" s="106">
        <v>52</v>
      </c>
      <c r="L21" s="170">
        <v>1</v>
      </c>
    </row>
    <row r="22" spans="1:12" ht="22.5" customHeight="1">
      <c r="A22" s="171">
        <v>12</v>
      </c>
      <c r="B22" s="189">
        <v>11904</v>
      </c>
      <c r="C22" s="172">
        <v>14170</v>
      </c>
      <c r="D22" s="188">
        <f t="shared" si="0"/>
        <v>84.0085</v>
      </c>
      <c r="E22" s="172">
        <v>5961</v>
      </c>
      <c r="F22" s="172">
        <v>1804</v>
      </c>
      <c r="G22" s="172">
        <v>2153</v>
      </c>
      <c r="H22" s="172">
        <v>222</v>
      </c>
      <c r="I22" s="172">
        <v>1480</v>
      </c>
      <c r="J22" s="172">
        <v>234</v>
      </c>
      <c r="K22" s="172">
        <v>50</v>
      </c>
      <c r="L22" s="190" t="s">
        <v>9</v>
      </c>
    </row>
    <row r="23" spans="1:12" ht="22.5" customHeight="1" thickBot="1">
      <c r="A23" s="185">
        <v>17</v>
      </c>
      <c r="B23" s="191">
        <v>11147</v>
      </c>
      <c r="C23" s="177">
        <v>13462</v>
      </c>
      <c r="D23" s="192">
        <f t="shared" si="0"/>
        <v>82.8034</v>
      </c>
      <c r="E23" s="193">
        <v>4601</v>
      </c>
      <c r="F23" s="177">
        <v>1635</v>
      </c>
      <c r="G23" s="186">
        <v>3149</v>
      </c>
      <c r="H23" s="194">
        <v>1196</v>
      </c>
      <c r="I23" s="186">
        <v>1502</v>
      </c>
      <c r="J23" s="194">
        <v>192</v>
      </c>
      <c r="K23" s="186">
        <v>48</v>
      </c>
      <c r="L23" s="195">
        <v>4</v>
      </c>
    </row>
    <row r="24" spans="1:12" ht="22.5" customHeight="1">
      <c r="A24" s="196"/>
      <c r="B24" s="187"/>
      <c r="C24" s="187"/>
      <c r="D24" s="187"/>
      <c r="E24" s="187"/>
      <c r="F24" s="187"/>
      <c r="G24" s="187"/>
      <c r="H24" s="307" t="s">
        <v>216</v>
      </c>
      <c r="I24" s="307"/>
      <c r="J24" s="307"/>
      <c r="K24" s="307"/>
      <c r="L24" s="307"/>
    </row>
    <row r="25" spans="1:12" ht="22.5" customHeight="1">
      <c r="A25" s="196"/>
      <c r="B25" s="197"/>
      <c r="C25" s="296" t="s">
        <v>219</v>
      </c>
      <c r="D25" s="296"/>
      <c r="E25" s="296"/>
      <c r="F25" s="296"/>
      <c r="G25" s="296"/>
      <c r="H25" s="296"/>
      <c r="I25" s="296"/>
      <c r="J25" s="296"/>
      <c r="K25" s="296"/>
      <c r="L25" s="296"/>
    </row>
    <row r="26" spans="1:12" ht="22.5" customHeight="1">
      <c r="A26" s="17"/>
      <c r="B26" s="17"/>
      <c r="C26" s="197" t="s">
        <v>217</v>
      </c>
      <c r="D26" s="197"/>
      <c r="E26" s="197"/>
      <c r="F26" s="197"/>
      <c r="G26" s="197"/>
      <c r="H26" s="197"/>
      <c r="I26" s="197"/>
      <c r="J26" s="197"/>
      <c r="K26" s="17"/>
      <c r="L26" s="17"/>
    </row>
    <row r="27" spans="1:12" ht="22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</sheetData>
  <sheetProtection/>
  <mergeCells count="19">
    <mergeCell ref="I15:I16"/>
    <mergeCell ref="J15:J16"/>
    <mergeCell ref="K15:K16"/>
    <mergeCell ref="A14:A16"/>
    <mergeCell ref="B14:B16"/>
    <mergeCell ref="C14:C16"/>
    <mergeCell ref="D14:D16"/>
    <mergeCell ref="E14:E16"/>
    <mergeCell ref="F14:F16"/>
    <mergeCell ref="L15:L16"/>
    <mergeCell ref="N9:O9"/>
    <mergeCell ref="N8:O8"/>
    <mergeCell ref="N3:O3"/>
    <mergeCell ref="H24:L24"/>
    <mergeCell ref="C25:L25"/>
    <mergeCell ref="G14:G16"/>
    <mergeCell ref="H14:H16"/>
    <mergeCell ref="I14:J14"/>
    <mergeCell ref="K14:L14"/>
  </mergeCells>
  <dataValidations count="1">
    <dataValidation allowBlank="1" showInputMessage="1" showErrorMessage="1" imeMode="hiragana" sqref="A17:A23 A4:A9"/>
  </dataValidations>
  <printOptions/>
  <pageMargins left="0.7086614173228347" right="0.7086614173228347" top="0.7480314960629921" bottom="0.7480314960629921" header="0.31496062992125984" footer="0.31496062992125984"/>
  <pageSetup firstPageNumber="17" useFirstPageNumber="1" fitToHeight="1" fitToWidth="1" horizontalDpi="600" verticalDpi="600" orientation="landscape" paperSize="9" scale="8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zoomScalePageLayoutView="0" workbookViewId="0" topLeftCell="J1">
      <selection activeCell="S3" sqref="S3:T4"/>
    </sheetView>
  </sheetViews>
  <sheetFormatPr defaultColWidth="9.140625" defaultRowHeight="15"/>
  <sheetData>
    <row r="1" spans="1:26" ht="39.75" customHeight="1">
      <c r="A1" s="16" t="s">
        <v>223</v>
      </c>
      <c r="B1" s="16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39.75" customHeight="1" thickBot="1">
      <c r="A2" s="18"/>
      <c r="B2" s="18"/>
      <c r="C2" s="18"/>
      <c r="D2" s="18"/>
      <c r="E2" s="18"/>
      <c r="F2" s="18"/>
      <c r="G2" s="19"/>
      <c r="H2" s="19"/>
      <c r="I2" s="20"/>
      <c r="J2" s="19"/>
      <c r="K2" s="19"/>
      <c r="L2" s="19"/>
      <c r="M2" s="19"/>
      <c r="N2" s="21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22" t="s">
        <v>235</v>
      </c>
    </row>
    <row r="3" spans="1:26" ht="39.75" customHeight="1">
      <c r="A3" s="320" t="s">
        <v>14</v>
      </c>
      <c r="B3" s="321"/>
      <c r="C3" s="324" t="s">
        <v>15</v>
      </c>
      <c r="D3" s="324" t="s">
        <v>16</v>
      </c>
      <c r="E3" s="324" t="s">
        <v>12</v>
      </c>
      <c r="F3" s="324" t="s">
        <v>13</v>
      </c>
      <c r="G3" s="344" t="s">
        <v>17</v>
      </c>
      <c r="H3" s="326" t="s">
        <v>18</v>
      </c>
      <c r="I3" s="328"/>
      <c r="J3" s="320" t="s">
        <v>14</v>
      </c>
      <c r="K3" s="329"/>
      <c r="L3" s="324" t="s">
        <v>15</v>
      </c>
      <c r="M3" s="324" t="s">
        <v>16</v>
      </c>
      <c r="N3" s="332" t="s">
        <v>12</v>
      </c>
      <c r="O3" s="332" t="s">
        <v>13</v>
      </c>
      <c r="P3" s="332" t="s">
        <v>17</v>
      </c>
      <c r="Q3" s="326" t="s">
        <v>18</v>
      </c>
      <c r="R3" s="328"/>
      <c r="S3" s="320" t="s">
        <v>14</v>
      </c>
      <c r="T3" s="329"/>
      <c r="U3" s="324" t="s">
        <v>15</v>
      </c>
      <c r="V3" s="324" t="s">
        <v>16</v>
      </c>
      <c r="W3" s="332" t="s">
        <v>12</v>
      </c>
      <c r="X3" s="332" t="s">
        <v>13</v>
      </c>
      <c r="Y3" s="332" t="s">
        <v>17</v>
      </c>
      <c r="Z3" s="326" t="s">
        <v>18</v>
      </c>
    </row>
    <row r="4" spans="1:26" ht="39.75" customHeight="1">
      <c r="A4" s="322"/>
      <c r="B4" s="323"/>
      <c r="C4" s="325"/>
      <c r="D4" s="325"/>
      <c r="E4" s="325"/>
      <c r="F4" s="325"/>
      <c r="G4" s="345"/>
      <c r="H4" s="327"/>
      <c r="I4" s="328"/>
      <c r="J4" s="330"/>
      <c r="K4" s="331"/>
      <c r="L4" s="325"/>
      <c r="M4" s="325"/>
      <c r="N4" s="333"/>
      <c r="O4" s="333"/>
      <c r="P4" s="333"/>
      <c r="Q4" s="327"/>
      <c r="R4" s="328"/>
      <c r="S4" s="330"/>
      <c r="T4" s="331"/>
      <c r="U4" s="325"/>
      <c r="V4" s="325"/>
      <c r="W4" s="333"/>
      <c r="X4" s="333"/>
      <c r="Y4" s="333"/>
      <c r="Z4" s="327"/>
    </row>
    <row r="5" spans="1:26" ht="39.75" customHeight="1">
      <c r="A5" s="334" t="s">
        <v>19</v>
      </c>
      <c r="B5" s="335"/>
      <c r="C5" s="23">
        <v>223</v>
      </c>
      <c r="D5" s="23">
        <f aca="true" t="shared" si="0" ref="D5:D24">E5+F5</f>
        <v>640</v>
      </c>
      <c r="E5" s="23">
        <v>313</v>
      </c>
      <c r="F5" s="23">
        <v>327</v>
      </c>
      <c r="G5" s="24">
        <f aca="true" t="shared" si="1" ref="G5:G25">ROUND(E5*100/F5,1)</f>
        <v>95.7</v>
      </c>
      <c r="H5" s="25">
        <f aca="true" t="shared" si="2" ref="H5:H25">ROUND(D5/C5,1)</f>
        <v>2.9</v>
      </c>
      <c r="I5" s="26"/>
      <c r="J5" s="334" t="s">
        <v>20</v>
      </c>
      <c r="K5" s="335"/>
      <c r="L5" s="23">
        <v>95</v>
      </c>
      <c r="M5" s="23">
        <f aca="true" t="shared" si="3" ref="M5:M23">N5+O5</f>
        <v>316</v>
      </c>
      <c r="N5" s="23">
        <v>165</v>
      </c>
      <c r="O5" s="23">
        <v>151</v>
      </c>
      <c r="P5" s="24">
        <f aca="true" t="shared" si="4" ref="P5:P24">ROUND(N5*100/O5,1)</f>
        <v>109.3</v>
      </c>
      <c r="Q5" s="25">
        <f aca="true" t="shared" si="5" ref="Q5:Q24">ROUND(M5/L5,1)</f>
        <v>3.3</v>
      </c>
      <c r="R5" s="27"/>
      <c r="S5" s="334" t="s">
        <v>21</v>
      </c>
      <c r="T5" s="335"/>
      <c r="U5" s="28">
        <v>121</v>
      </c>
      <c r="V5" s="29">
        <f aca="true" t="shared" si="6" ref="V5:V18">W5+X5</f>
        <v>396</v>
      </c>
      <c r="W5" s="28">
        <v>195</v>
      </c>
      <c r="X5" s="28">
        <v>201</v>
      </c>
      <c r="Y5" s="30">
        <f aca="true" t="shared" si="7" ref="Y5:Y19">ROUND(W5*100/X5,1)</f>
        <v>97</v>
      </c>
      <c r="Z5" s="31">
        <f aca="true" t="shared" si="8" ref="Z5:Z19">ROUND(V5/U5,1)</f>
        <v>3.3</v>
      </c>
    </row>
    <row r="6" spans="1:26" ht="39.75" customHeight="1">
      <c r="A6" s="336" t="s">
        <v>22</v>
      </c>
      <c r="B6" s="337"/>
      <c r="C6" s="32">
        <v>110</v>
      </c>
      <c r="D6" s="32">
        <f t="shared" si="0"/>
        <v>352</v>
      </c>
      <c r="E6" s="32">
        <v>180</v>
      </c>
      <c r="F6" s="32">
        <v>172</v>
      </c>
      <c r="G6" s="33">
        <f t="shared" si="1"/>
        <v>104.7</v>
      </c>
      <c r="H6" s="34">
        <f t="shared" si="2"/>
        <v>3.2</v>
      </c>
      <c r="I6" s="26"/>
      <c r="J6" s="336" t="s">
        <v>23</v>
      </c>
      <c r="K6" s="337"/>
      <c r="L6" s="32">
        <v>79</v>
      </c>
      <c r="M6" s="32">
        <f t="shared" si="3"/>
        <v>262</v>
      </c>
      <c r="N6" s="32">
        <v>125</v>
      </c>
      <c r="O6" s="32">
        <v>137</v>
      </c>
      <c r="P6" s="33">
        <f t="shared" si="4"/>
        <v>91.2</v>
      </c>
      <c r="Q6" s="34">
        <f t="shared" si="5"/>
        <v>3.3</v>
      </c>
      <c r="R6" s="27"/>
      <c r="S6" s="336" t="s">
        <v>24</v>
      </c>
      <c r="T6" s="337"/>
      <c r="U6" s="35">
        <v>63</v>
      </c>
      <c r="V6" s="36">
        <f t="shared" si="6"/>
        <v>231</v>
      </c>
      <c r="W6" s="35">
        <v>107</v>
      </c>
      <c r="X6" s="35">
        <v>124</v>
      </c>
      <c r="Y6" s="37">
        <f t="shared" si="7"/>
        <v>86.3</v>
      </c>
      <c r="Z6" s="38">
        <f t="shared" si="8"/>
        <v>3.7</v>
      </c>
    </row>
    <row r="7" spans="1:26" ht="39.75" customHeight="1">
      <c r="A7" s="336" t="s">
        <v>25</v>
      </c>
      <c r="B7" s="337"/>
      <c r="C7" s="32">
        <v>107</v>
      </c>
      <c r="D7" s="32">
        <f t="shared" si="0"/>
        <v>337</v>
      </c>
      <c r="E7" s="32">
        <v>154</v>
      </c>
      <c r="F7" s="32">
        <v>183</v>
      </c>
      <c r="G7" s="33">
        <f t="shared" si="1"/>
        <v>84.2</v>
      </c>
      <c r="H7" s="34">
        <f t="shared" si="2"/>
        <v>3.1</v>
      </c>
      <c r="I7" s="26"/>
      <c r="J7" s="336" t="s">
        <v>26</v>
      </c>
      <c r="K7" s="337"/>
      <c r="L7" s="32">
        <v>72</v>
      </c>
      <c r="M7" s="32">
        <f t="shared" si="3"/>
        <v>228</v>
      </c>
      <c r="N7" s="32">
        <v>111</v>
      </c>
      <c r="O7" s="32">
        <v>117</v>
      </c>
      <c r="P7" s="33">
        <f t="shared" si="4"/>
        <v>94.9</v>
      </c>
      <c r="Q7" s="34">
        <f t="shared" si="5"/>
        <v>3.2</v>
      </c>
      <c r="R7" s="27"/>
      <c r="S7" s="336" t="s">
        <v>27</v>
      </c>
      <c r="T7" s="337"/>
      <c r="U7" s="35">
        <v>74</v>
      </c>
      <c r="V7" s="36">
        <f t="shared" si="6"/>
        <v>218</v>
      </c>
      <c r="W7" s="35">
        <v>108</v>
      </c>
      <c r="X7" s="35">
        <v>110</v>
      </c>
      <c r="Y7" s="37">
        <f t="shared" si="7"/>
        <v>98.2</v>
      </c>
      <c r="Z7" s="38">
        <f t="shared" si="8"/>
        <v>2.9</v>
      </c>
    </row>
    <row r="8" spans="1:26" ht="39.75" customHeight="1">
      <c r="A8" s="336" t="s">
        <v>28</v>
      </c>
      <c r="B8" s="337"/>
      <c r="C8" s="32">
        <v>55</v>
      </c>
      <c r="D8" s="32">
        <f t="shared" si="0"/>
        <v>141</v>
      </c>
      <c r="E8" s="32">
        <v>69</v>
      </c>
      <c r="F8" s="32">
        <v>72</v>
      </c>
      <c r="G8" s="33">
        <f t="shared" si="1"/>
        <v>95.8</v>
      </c>
      <c r="H8" s="34">
        <f t="shared" si="2"/>
        <v>2.6</v>
      </c>
      <c r="I8" s="26"/>
      <c r="J8" s="336" t="s">
        <v>29</v>
      </c>
      <c r="K8" s="337"/>
      <c r="L8" s="32">
        <v>36</v>
      </c>
      <c r="M8" s="32">
        <f t="shared" si="3"/>
        <v>120</v>
      </c>
      <c r="N8" s="32">
        <v>61</v>
      </c>
      <c r="O8" s="32">
        <v>59</v>
      </c>
      <c r="P8" s="33">
        <f t="shared" si="4"/>
        <v>103.4</v>
      </c>
      <c r="Q8" s="34">
        <f t="shared" si="5"/>
        <v>3.3</v>
      </c>
      <c r="R8" s="27"/>
      <c r="S8" s="336" t="s">
        <v>30</v>
      </c>
      <c r="T8" s="337"/>
      <c r="U8" s="35">
        <v>57</v>
      </c>
      <c r="V8" s="36">
        <f t="shared" si="6"/>
        <v>211</v>
      </c>
      <c r="W8" s="35">
        <v>99</v>
      </c>
      <c r="X8" s="35">
        <v>112</v>
      </c>
      <c r="Y8" s="37">
        <f t="shared" si="7"/>
        <v>88.4</v>
      </c>
      <c r="Z8" s="38">
        <f t="shared" si="8"/>
        <v>3.7</v>
      </c>
    </row>
    <row r="9" spans="1:26" ht="39.75" customHeight="1">
      <c r="A9" s="336" t="s">
        <v>31</v>
      </c>
      <c r="B9" s="337"/>
      <c r="C9" s="32">
        <v>68</v>
      </c>
      <c r="D9" s="32">
        <f t="shared" si="0"/>
        <v>246</v>
      </c>
      <c r="E9" s="32">
        <v>130</v>
      </c>
      <c r="F9" s="32">
        <v>116</v>
      </c>
      <c r="G9" s="33">
        <f t="shared" si="1"/>
        <v>112.1</v>
      </c>
      <c r="H9" s="34">
        <f t="shared" si="2"/>
        <v>3.6</v>
      </c>
      <c r="I9" s="26"/>
      <c r="J9" s="336" t="s">
        <v>32</v>
      </c>
      <c r="K9" s="337"/>
      <c r="L9" s="32">
        <v>49</v>
      </c>
      <c r="M9" s="32">
        <f t="shared" si="3"/>
        <v>161</v>
      </c>
      <c r="N9" s="32">
        <v>83</v>
      </c>
      <c r="O9" s="32">
        <v>78</v>
      </c>
      <c r="P9" s="33">
        <f t="shared" si="4"/>
        <v>106.4</v>
      </c>
      <c r="Q9" s="34">
        <f t="shared" si="5"/>
        <v>3.3</v>
      </c>
      <c r="R9" s="27"/>
      <c r="S9" s="336" t="s">
        <v>33</v>
      </c>
      <c r="T9" s="337"/>
      <c r="U9" s="35">
        <v>180</v>
      </c>
      <c r="V9" s="36">
        <f t="shared" si="6"/>
        <v>609</v>
      </c>
      <c r="W9" s="35">
        <v>319</v>
      </c>
      <c r="X9" s="35">
        <v>290</v>
      </c>
      <c r="Y9" s="37">
        <f t="shared" si="7"/>
        <v>110</v>
      </c>
      <c r="Z9" s="38">
        <f t="shared" si="8"/>
        <v>3.4</v>
      </c>
    </row>
    <row r="10" spans="1:26" ht="39.75" customHeight="1">
      <c r="A10" s="336" t="s">
        <v>34</v>
      </c>
      <c r="B10" s="337"/>
      <c r="C10" s="32">
        <v>39</v>
      </c>
      <c r="D10" s="32">
        <f t="shared" si="0"/>
        <v>137</v>
      </c>
      <c r="E10" s="32">
        <v>67</v>
      </c>
      <c r="F10" s="32">
        <v>70</v>
      </c>
      <c r="G10" s="33">
        <f t="shared" si="1"/>
        <v>95.7</v>
      </c>
      <c r="H10" s="34">
        <f t="shared" si="2"/>
        <v>3.5</v>
      </c>
      <c r="I10" s="26"/>
      <c r="J10" s="336" t="s">
        <v>35</v>
      </c>
      <c r="K10" s="337"/>
      <c r="L10" s="32">
        <v>47</v>
      </c>
      <c r="M10" s="32">
        <f t="shared" si="3"/>
        <v>146</v>
      </c>
      <c r="N10" s="32">
        <v>70</v>
      </c>
      <c r="O10" s="32">
        <v>76</v>
      </c>
      <c r="P10" s="33">
        <f t="shared" si="4"/>
        <v>92.1</v>
      </c>
      <c r="Q10" s="34">
        <f t="shared" si="5"/>
        <v>3.1</v>
      </c>
      <c r="R10" s="27"/>
      <c r="S10" s="336" t="s">
        <v>36</v>
      </c>
      <c r="T10" s="337"/>
      <c r="U10" s="35">
        <v>74</v>
      </c>
      <c r="V10" s="36">
        <f t="shared" si="6"/>
        <v>256</v>
      </c>
      <c r="W10" s="35">
        <v>131</v>
      </c>
      <c r="X10" s="35">
        <v>125</v>
      </c>
      <c r="Y10" s="37">
        <f t="shared" si="7"/>
        <v>104.8</v>
      </c>
      <c r="Z10" s="38">
        <f t="shared" si="8"/>
        <v>3.5</v>
      </c>
    </row>
    <row r="11" spans="1:26" ht="39.75" customHeight="1">
      <c r="A11" s="336" t="s">
        <v>37</v>
      </c>
      <c r="B11" s="337"/>
      <c r="C11" s="32">
        <v>109</v>
      </c>
      <c r="D11" s="32">
        <f t="shared" si="0"/>
        <v>365</v>
      </c>
      <c r="E11" s="32">
        <v>172</v>
      </c>
      <c r="F11" s="32">
        <v>193</v>
      </c>
      <c r="G11" s="33">
        <f t="shared" si="1"/>
        <v>89.1</v>
      </c>
      <c r="H11" s="34">
        <f t="shared" si="2"/>
        <v>3.3</v>
      </c>
      <c r="I11" s="26"/>
      <c r="J11" s="336" t="s">
        <v>38</v>
      </c>
      <c r="K11" s="337"/>
      <c r="L11" s="32">
        <v>57</v>
      </c>
      <c r="M11" s="32">
        <f t="shared" si="3"/>
        <v>189</v>
      </c>
      <c r="N11" s="32">
        <v>94</v>
      </c>
      <c r="O11" s="32">
        <v>95</v>
      </c>
      <c r="P11" s="33">
        <f t="shared" si="4"/>
        <v>98.9</v>
      </c>
      <c r="Q11" s="34">
        <f t="shared" si="5"/>
        <v>3.3</v>
      </c>
      <c r="R11" s="27"/>
      <c r="S11" s="336" t="s">
        <v>39</v>
      </c>
      <c r="T11" s="337"/>
      <c r="U11" s="35">
        <v>70</v>
      </c>
      <c r="V11" s="36">
        <f t="shared" si="6"/>
        <v>261</v>
      </c>
      <c r="W11" s="35">
        <v>145</v>
      </c>
      <c r="X11" s="35">
        <v>116</v>
      </c>
      <c r="Y11" s="37">
        <f t="shared" si="7"/>
        <v>125</v>
      </c>
      <c r="Z11" s="38">
        <f t="shared" si="8"/>
        <v>3.7</v>
      </c>
    </row>
    <row r="12" spans="1:26" ht="39.75" customHeight="1">
      <c r="A12" s="336" t="s">
        <v>40</v>
      </c>
      <c r="B12" s="337"/>
      <c r="C12" s="32">
        <v>69</v>
      </c>
      <c r="D12" s="32">
        <f t="shared" si="0"/>
        <v>244</v>
      </c>
      <c r="E12" s="32">
        <v>127</v>
      </c>
      <c r="F12" s="32">
        <v>117</v>
      </c>
      <c r="G12" s="33">
        <f t="shared" si="1"/>
        <v>108.5</v>
      </c>
      <c r="H12" s="34">
        <f t="shared" si="2"/>
        <v>3.5</v>
      </c>
      <c r="I12" s="26"/>
      <c r="J12" s="336" t="s">
        <v>41</v>
      </c>
      <c r="K12" s="337"/>
      <c r="L12" s="32">
        <v>74</v>
      </c>
      <c r="M12" s="32">
        <f t="shared" si="3"/>
        <v>228</v>
      </c>
      <c r="N12" s="32">
        <v>108</v>
      </c>
      <c r="O12" s="32">
        <v>120</v>
      </c>
      <c r="P12" s="33">
        <f t="shared" si="4"/>
        <v>90</v>
      </c>
      <c r="Q12" s="34">
        <f t="shared" si="5"/>
        <v>3.1</v>
      </c>
      <c r="R12" s="27"/>
      <c r="S12" s="336" t="s">
        <v>42</v>
      </c>
      <c r="T12" s="337"/>
      <c r="U12" s="35">
        <v>126</v>
      </c>
      <c r="V12" s="36">
        <f t="shared" si="6"/>
        <v>398</v>
      </c>
      <c r="W12" s="35">
        <v>188</v>
      </c>
      <c r="X12" s="35">
        <v>210</v>
      </c>
      <c r="Y12" s="37">
        <f t="shared" si="7"/>
        <v>89.5</v>
      </c>
      <c r="Z12" s="38">
        <f t="shared" si="8"/>
        <v>3.2</v>
      </c>
    </row>
    <row r="13" spans="1:26" ht="39.75" customHeight="1">
      <c r="A13" s="336" t="s">
        <v>43</v>
      </c>
      <c r="B13" s="337"/>
      <c r="C13" s="32">
        <v>100</v>
      </c>
      <c r="D13" s="32">
        <f t="shared" si="0"/>
        <v>314</v>
      </c>
      <c r="E13" s="32">
        <v>157</v>
      </c>
      <c r="F13" s="32">
        <v>157</v>
      </c>
      <c r="G13" s="33">
        <f t="shared" si="1"/>
        <v>100</v>
      </c>
      <c r="H13" s="34">
        <f t="shared" si="2"/>
        <v>3.1</v>
      </c>
      <c r="I13" s="26"/>
      <c r="J13" s="336" t="s">
        <v>44</v>
      </c>
      <c r="K13" s="337"/>
      <c r="L13" s="32">
        <v>21</v>
      </c>
      <c r="M13" s="32">
        <f t="shared" si="3"/>
        <v>88</v>
      </c>
      <c r="N13" s="32">
        <v>42</v>
      </c>
      <c r="O13" s="32">
        <v>46</v>
      </c>
      <c r="P13" s="33">
        <f t="shared" si="4"/>
        <v>91.3</v>
      </c>
      <c r="Q13" s="34">
        <f t="shared" si="5"/>
        <v>4.2</v>
      </c>
      <c r="R13" s="27"/>
      <c r="S13" s="336" t="s">
        <v>45</v>
      </c>
      <c r="T13" s="337"/>
      <c r="U13" s="35">
        <v>170</v>
      </c>
      <c r="V13" s="36">
        <f t="shared" si="6"/>
        <v>622</v>
      </c>
      <c r="W13" s="35">
        <v>314</v>
      </c>
      <c r="X13" s="35">
        <v>308</v>
      </c>
      <c r="Y13" s="37">
        <f t="shared" si="7"/>
        <v>101.9</v>
      </c>
      <c r="Z13" s="38">
        <f t="shared" si="8"/>
        <v>3.7</v>
      </c>
    </row>
    <row r="14" spans="1:26" ht="39.75" customHeight="1">
      <c r="A14" s="336" t="s">
        <v>46</v>
      </c>
      <c r="B14" s="337"/>
      <c r="C14" s="32">
        <v>76</v>
      </c>
      <c r="D14" s="32">
        <f t="shared" si="0"/>
        <v>270</v>
      </c>
      <c r="E14" s="32">
        <v>127</v>
      </c>
      <c r="F14" s="32">
        <v>143</v>
      </c>
      <c r="G14" s="33">
        <f t="shared" si="1"/>
        <v>88.8</v>
      </c>
      <c r="H14" s="34">
        <f t="shared" si="2"/>
        <v>3.6</v>
      </c>
      <c r="I14" s="26"/>
      <c r="J14" s="336" t="s">
        <v>47</v>
      </c>
      <c r="K14" s="337"/>
      <c r="L14" s="32">
        <v>78</v>
      </c>
      <c r="M14" s="32">
        <f t="shared" si="3"/>
        <v>260</v>
      </c>
      <c r="N14" s="32">
        <v>119</v>
      </c>
      <c r="O14" s="32">
        <v>141</v>
      </c>
      <c r="P14" s="33">
        <f t="shared" si="4"/>
        <v>84.4</v>
      </c>
      <c r="Q14" s="34">
        <f t="shared" si="5"/>
        <v>3.3</v>
      </c>
      <c r="R14" s="27"/>
      <c r="S14" s="336" t="s">
        <v>48</v>
      </c>
      <c r="T14" s="337"/>
      <c r="U14" s="35">
        <v>116</v>
      </c>
      <c r="V14" s="36">
        <f t="shared" si="6"/>
        <v>366</v>
      </c>
      <c r="W14" s="35">
        <v>174</v>
      </c>
      <c r="X14" s="35">
        <v>192</v>
      </c>
      <c r="Y14" s="37">
        <f t="shared" si="7"/>
        <v>90.6</v>
      </c>
      <c r="Z14" s="38">
        <f t="shared" si="8"/>
        <v>3.2</v>
      </c>
    </row>
    <row r="15" spans="1:26" ht="39.75" customHeight="1">
      <c r="A15" s="336" t="s">
        <v>49</v>
      </c>
      <c r="B15" s="337"/>
      <c r="C15" s="32">
        <v>24</v>
      </c>
      <c r="D15" s="32">
        <f t="shared" si="0"/>
        <v>85</v>
      </c>
      <c r="E15" s="32">
        <v>42</v>
      </c>
      <c r="F15" s="32">
        <v>43</v>
      </c>
      <c r="G15" s="33">
        <f t="shared" si="1"/>
        <v>97.7</v>
      </c>
      <c r="H15" s="34">
        <f t="shared" si="2"/>
        <v>3.5</v>
      </c>
      <c r="I15" s="26"/>
      <c r="J15" s="336" t="s">
        <v>50</v>
      </c>
      <c r="K15" s="337"/>
      <c r="L15" s="32">
        <v>87</v>
      </c>
      <c r="M15" s="32">
        <f t="shared" si="3"/>
        <v>271</v>
      </c>
      <c r="N15" s="32">
        <v>139</v>
      </c>
      <c r="O15" s="32">
        <v>132</v>
      </c>
      <c r="P15" s="33">
        <f t="shared" si="4"/>
        <v>105.3</v>
      </c>
      <c r="Q15" s="34">
        <f t="shared" si="5"/>
        <v>3.1</v>
      </c>
      <c r="R15" s="27"/>
      <c r="S15" s="336" t="s">
        <v>51</v>
      </c>
      <c r="T15" s="337"/>
      <c r="U15" s="35">
        <v>73</v>
      </c>
      <c r="V15" s="36">
        <f t="shared" si="6"/>
        <v>280</v>
      </c>
      <c r="W15" s="35">
        <v>127</v>
      </c>
      <c r="X15" s="35">
        <v>153</v>
      </c>
      <c r="Y15" s="37">
        <f t="shared" si="7"/>
        <v>83</v>
      </c>
      <c r="Z15" s="38">
        <f t="shared" si="8"/>
        <v>3.8</v>
      </c>
    </row>
    <row r="16" spans="1:26" ht="39.75" customHeight="1">
      <c r="A16" s="336" t="s">
        <v>52</v>
      </c>
      <c r="B16" s="337"/>
      <c r="C16" s="32">
        <v>88</v>
      </c>
      <c r="D16" s="32">
        <f t="shared" si="0"/>
        <v>284</v>
      </c>
      <c r="E16" s="32">
        <v>136</v>
      </c>
      <c r="F16" s="32">
        <v>148</v>
      </c>
      <c r="G16" s="33">
        <f t="shared" si="1"/>
        <v>91.9</v>
      </c>
      <c r="H16" s="34">
        <f t="shared" si="2"/>
        <v>3.2</v>
      </c>
      <c r="I16" s="26"/>
      <c r="J16" s="336" t="s">
        <v>53</v>
      </c>
      <c r="K16" s="337"/>
      <c r="L16" s="32">
        <v>77</v>
      </c>
      <c r="M16" s="32">
        <f t="shared" si="3"/>
        <v>255</v>
      </c>
      <c r="N16" s="32">
        <v>135</v>
      </c>
      <c r="O16" s="32">
        <v>120</v>
      </c>
      <c r="P16" s="33">
        <f t="shared" si="4"/>
        <v>112.5</v>
      </c>
      <c r="Q16" s="34">
        <f t="shared" si="5"/>
        <v>3.3</v>
      </c>
      <c r="R16" s="27"/>
      <c r="S16" s="336" t="s">
        <v>54</v>
      </c>
      <c r="T16" s="337"/>
      <c r="U16" s="35">
        <v>30</v>
      </c>
      <c r="V16" s="36">
        <f t="shared" si="6"/>
        <v>105</v>
      </c>
      <c r="W16" s="35">
        <v>51</v>
      </c>
      <c r="X16" s="35">
        <v>54</v>
      </c>
      <c r="Y16" s="37">
        <f t="shared" si="7"/>
        <v>94.4</v>
      </c>
      <c r="Z16" s="38">
        <f t="shared" si="8"/>
        <v>3.5</v>
      </c>
    </row>
    <row r="17" spans="1:26" ht="39.75" customHeight="1">
      <c r="A17" s="336" t="s">
        <v>55</v>
      </c>
      <c r="B17" s="337"/>
      <c r="C17" s="32">
        <v>37</v>
      </c>
      <c r="D17" s="32">
        <f t="shared" si="0"/>
        <v>108</v>
      </c>
      <c r="E17" s="32">
        <v>58</v>
      </c>
      <c r="F17" s="32">
        <v>50</v>
      </c>
      <c r="G17" s="33">
        <f t="shared" si="1"/>
        <v>116</v>
      </c>
      <c r="H17" s="34">
        <f t="shared" si="2"/>
        <v>2.9</v>
      </c>
      <c r="I17" s="26"/>
      <c r="J17" s="336" t="s">
        <v>56</v>
      </c>
      <c r="K17" s="337"/>
      <c r="L17" s="32">
        <v>48</v>
      </c>
      <c r="M17" s="32">
        <f t="shared" si="3"/>
        <v>146</v>
      </c>
      <c r="N17" s="32">
        <v>78</v>
      </c>
      <c r="O17" s="32">
        <v>68</v>
      </c>
      <c r="P17" s="33">
        <f t="shared" si="4"/>
        <v>114.7</v>
      </c>
      <c r="Q17" s="34">
        <f t="shared" si="5"/>
        <v>3</v>
      </c>
      <c r="R17" s="27"/>
      <c r="S17" s="336" t="s">
        <v>57</v>
      </c>
      <c r="T17" s="337"/>
      <c r="U17" s="35">
        <v>83</v>
      </c>
      <c r="V17" s="36">
        <f t="shared" si="6"/>
        <v>220</v>
      </c>
      <c r="W17" s="35">
        <v>89</v>
      </c>
      <c r="X17" s="35">
        <v>131</v>
      </c>
      <c r="Y17" s="37">
        <f t="shared" si="7"/>
        <v>67.9</v>
      </c>
      <c r="Z17" s="38">
        <f t="shared" si="8"/>
        <v>2.7</v>
      </c>
    </row>
    <row r="18" spans="1:26" ht="39.75" customHeight="1">
      <c r="A18" s="336" t="s">
        <v>58</v>
      </c>
      <c r="B18" s="337"/>
      <c r="C18" s="32">
        <v>6</v>
      </c>
      <c r="D18" s="32">
        <f t="shared" si="0"/>
        <v>24</v>
      </c>
      <c r="E18" s="32">
        <v>13</v>
      </c>
      <c r="F18" s="32">
        <v>11</v>
      </c>
      <c r="G18" s="33">
        <f t="shared" si="1"/>
        <v>118.2</v>
      </c>
      <c r="H18" s="34">
        <f t="shared" si="2"/>
        <v>4</v>
      </c>
      <c r="I18" s="26"/>
      <c r="J18" s="336" t="s">
        <v>59</v>
      </c>
      <c r="K18" s="337"/>
      <c r="L18" s="32">
        <v>63</v>
      </c>
      <c r="M18" s="32">
        <f t="shared" si="3"/>
        <v>198</v>
      </c>
      <c r="N18" s="32">
        <v>100</v>
      </c>
      <c r="O18" s="32">
        <v>98</v>
      </c>
      <c r="P18" s="33">
        <f t="shared" si="4"/>
        <v>102</v>
      </c>
      <c r="Q18" s="34">
        <f t="shared" si="5"/>
        <v>3.1</v>
      </c>
      <c r="R18" s="27"/>
      <c r="S18" s="340" t="s">
        <v>60</v>
      </c>
      <c r="T18" s="341"/>
      <c r="U18" s="39">
        <v>43</v>
      </c>
      <c r="V18" s="36">
        <f t="shared" si="6"/>
        <v>153</v>
      </c>
      <c r="W18" s="39">
        <v>74</v>
      </c>
      <c r="X18" s="39">
        <v>79</v>
      </c>
      <c r="Y18" s="40">
        <f t="shared" si="7"/>
        <v>93.7</v>
      </c>
      <c r="Z18" s="41">
        <f t="shared" si="8"/>
        <v>3.6</v>
      </c>
    </row>
    <row r="19" spans="1:26" ht="39.75" customHeight="1" thickBot="1">
      <c r="A19" s="336" t="s">
        <v>61</v>
      </c>
      <c r="B19" s="337"/>
      <c r="C19" s="32">
        <v>18</v>
      </c>
      <c r="D19" s="32">
        <f t="shared" si="0"/>
        <v>46</v>
      </c>
      <c r="E19" s="32">
        <v>21</v>
      </c>
      <c r="F19" s="32">
        <v>25</v>
      </c>
      <c r="G19" s="33">
        <f t="shared" si="1"/>
        <v>84</v>
      </c>
      <c r="H19" s="34">
        <f t="shared" si="2"/>
        <v>2.6</v>
      </c>
      <c r="I19" s="26"/>
      <c r="J19" s="336" t="s">
        <v>62</v>
      </c>
      <c r="K19" s="337"/>
      <c r="L19" s="32">
        <v>61</v>
      </c>
      <c r="M19" s="32">
        <f t="shared" si="3"/>
        <v>220</v>
      </c>
      <c r="N19" s="32">
        <v>108</v>
      </c>
      <c r="O19" s="32">
        <v>112</v>
      </c>
      <c r="P19" s="33">
        <f t="shared" si="4"/>
        <v>96.4</v>
      </c>
      <c r="Q19" s="34">
        <f t="shared" si="5"/>
        <v>3.6</v>
      </c>
      <c r="R19" s="27"/>
      <c r="S19" s="342" t="s">
        <v>63</v>
      </c>
      <c r="T19" s="343"/>
      <c r="U19" s="42">
        <f>SUM(U5:U18)</f>
        <v>1280</v>
      </c>
      <c r="V19" s="43">
        <f>SUM(V5:V18)</f>
        <v>4326</v>
      </c>
      <c r="W19" s="42">
        <f>SUM(W5:W18)</f>
        <v>2121</v>
      </c>
      <c r="X19" s="42">
        <f>SUM(X5:X18)</f>
        <v>2205</v>
      </c>
      <c r="Y19" s="44">
        <f t="shared" si="7"/>
        <v>96.2</v>
      </c>
      <c r="Z19" s="45">
        <f t="shared" si="8"/>
        <v>3.4</v>
      </c>
    </row>
    <row r="20" spans="1:26" ht="39.75" customHeight="1" thickBot="1">
      <c r="A20" s="336" t="s">
        <v>64</v>
      </c>
      <c r="B20" s="337"/>
      <c r="C20" s="32">
        <v>37</v>
      </c>
      <c r="D20" s="32">
        <f t="shared" si="0"/>
        <v>108</v>
      </c>
      <c r="E20" s="32">
        <v>55</v>
      </c>
      <c r="F20" s="32">
        <v>53</v>
      </c>
      <c r="G20" s="33">
        <f t="shared" si="1"/>
        <v>103.8</v>
      </c>
      <c r="H20" s="34">
        <f t="shared" si="2"/>
        <v>2.9</v>
      </c>
      <c r="I20" s="26"/>
      <c r="J20" s="336" t="s">
        <v>65</v>
      </c>
      <c r="K20" s="337"/>
      <c r="L20" s="32">
        <v>71</v>
      </c>
      <c r="M20" s="32">
        <f t="shared" si="3"/>
        <v>245</v>
      </c>
      <c r="N20" s="32">
        <v>112</v>
      </c>
      <c r="O20" s="32">
        <v>133</v>
      </c>
      <c r="P20" s="33">
        <f t="shared" si="4"/>
        <v>84.2</v>
      </c>
      <c r="Q20" s="34">
        <f t="shared" si="5"/>
        <v>3.5</v>
      </c>
      <c r="R20" s="27"/>
      <c r="S20" s="46"/>
      <c r="T20" s="46"/>
      <c r="U20" s="47"/>
      <c r="V20" s="47"/>
      <c r="W20" s="47"/>
      <c r="X20" s="47"/>
      <c r="Y20" s="48"/>
      <c r="Z20" s="48"/>
    </row>
    <row r="21" spans="1:26" ht="39.75" customHeight="1" thickBot="1">
      <c r="A21" s="336" t="s">
        <v>66</v>
      </c>
      <c r="B21" s="337"/>
      <c r="C21" s="32">
        <v>74</v>
      </c>
      <c r="D21" s="32">
        <f t="shared" si="0"/>
        <v>188</v>
      </c>
      <c r="E21" s="32">
        <v>102</v>
      </c>
      <c r="F21" s="32">
        <v>86</v>
      </c>
      <c r="G21" s="33">
        <f t="shared" si="1"/>
        <v>118.6</v>
      </c>
      <c r="H21" s="34">
        <f t="shared" si="2"/>
        <v>2.5</v>
      </c>
      <c r="I21" s="26"/>
      <c r="J21" s="336" t="s">
        <v>67</v>
      </c>
      <c r="K21" s="337"/>
      <c r="L21" s="32">
        <v>94</v>
      </c>
      <c r="M21" s="32">
        <f t="shared" si="3"/>
        <v>302</v>
      </c>
      <c r="N21" s="32">
        <v>151</v>
      </c>
      <c r="O21" s="32">
        <v>151</v>
      </c>
      <c r="P21" s="33">
        <f t="shared" si="4"/>
        <v>100</v>
      </c>
      <c r="Q21" s="34">
        <f t="shared" si="5"/>
        <v>3.2</v>
      </c>
      <c r="R21" s="27"/>
      <c r="S21" s="338" t="s">
        <v>68</v>
      </c>
      <c r="T21" s="339"/>
      <c r="U21" s="49">
        <f>C25+L24+U19</f>
        <v>4034</v>
      </c>
      <c r="V21" s="49">
        <f>D25+M24+V19</f>
        <v>13080</v>
      </c>
      <c r="W21" s="49">
        <f>E25+N24+W19</f>
        <v>6460</v>
      </c>
      <c r="X21" s="49">
        <f>F25+O24+X19</f>
        <v>6620</v>
      </c>
      <c r="Y21" s="50">
        <f>ROUND(W21*100/X21,1)</f>
        <v>97.6</v>
      </c>
      <c r="Z21" s="51">
        <f>ROUND(V21/U21,1)</f>
        <v>3.2</v>
      </c>
    </row>
    <row r="22" spans="1:26" ht="39.75" customHeight="1">
      <c r="A22" s="336" t="s">
        <v>69</v>
      </c>
      <c r="B22" s="337"/>
      <c r="C22" s="32">
        <v>236</v>
      </c>
      <c r="D22" s="32">
        <f t="shared" si="0"/>
        <v>685</v>
      </c>
      <c r="E22" s="32">
        <v>343</v>
      </c>
      <c r="F22" s="32">
        <v>342</v>
      </c>
      <c r="G22" s="33">
        <f t="shared" si="1"/>
        <v>100.3</v>
      </c>
      <c r="H22" s="34">
        <f t="shared" si="2"/>
        <v>2.9</v>
      </c>
      <c r="I22" s="26"/>
      <c r="J22" s="336" t="s">
        <v>70</v>
      </c>
      <c r="K22" s="337"/>
      <c r="L22" s="32">
        <v>68</v>
      </c>
      <c r="M22" s="32">
        <f t="shared" si="3"/>
        <v>229</v>
      </c>
      <c r="N22" s="32">
        <v>104</v>
      </c>
      <c r="O22" s="32">
        <v>125</v>
      </c>
      <c r="P22" s="33">
        <f t="shared" si="4"/>
        <v>83.2</v>
      </c>
      <c r="Q22" s="34">
        <f t="shared" si="5"/>
        <v>3.4</v>
      </c>
      <c r="R22" s="27"/>
      <c r="S22" s="17"/>
      <c r="T22" s="17"/>
      <c r="U22" s="52"/>
      <c r="V22" s="19"/>
      <c r="W22" s="52"/>
      <c r="X22" s="52"/>
      <c r="Y22" s="52"/>
      <c r="Z22" s="52" t="s">
        <v>71</v>
      </c>
    </row>
    <row r="23" spans="1:26" ht="39.75" customHeight="1">
      <c r="A23" s="336" t="s">
        <v>72</v>
      </c>
      <c r="B23" s="337"/>
      <c r="C23" s="32">
        <v>24</v>
      </c>
      <c r="D23" s="32">
        <f t="shared" si="0"/>
        <v>87</v>
      </c>
      <c r="E23" s="32">
        <v>45</v>
      </c>
      <c r="F23" s="32">
        <v>42</v>
      </c>
      <c r="G23" s="33">
        <f t="shared" si="1"/>
        <v>107.1</v>
      </c>
      <c r="H23" s="34">
        <f t="shared" si="2"/>
        <v>3.6</v>
      </c>
      <c r="I23" s="26"/>
      <c r="J23" s="340" t="s">
        <v>73</v>
      </c>
      <c r="K23" s="341"/>
      <c r="L23" s="53">
        <v>62</v>
      </c>
      <c r="M23" s="32">
        <f t="shared" si="3"/>
        <v>183</v>
      </c>
      <c r="N23" s="53">
        <v>98</v>
      </c>
      <c r="O23" s="53">
        <v>85</v>
      </c>
      <c r="P23" s="54">
        <f t="shared" si="4"/>
        <v>115.3</v>
      </c>
      <c r="Q23" s="55">
        <f t="shared" si="5"/>
        <v>3</v>
      </c>
      <c r="R23" s="27"/>
      <c r="S23" s="19"/>
      <c r="T23" s="19"/>
      <c r="U23" s="19"/>
      <c r="V23" s="56"/>
      <c r="W23" s="19"/>
      <c r="X23" s="19"/>
      <c r="Y23" s="19"/>
      <c r="Z23" s="19"/>
    </row>
    <row r="24" spans="1:26" ht="39.75" customHeight="1" thickBot="1">
      <c r="A24" s="340" t="s">
        <v>74</v>
      </c>
      <c r="B24" s="341"/>
      <c r="C24" s="57">
        <v>15</v>
      </c>
      <c r="D24" s="32">
        <f t="shared" si="0"/>
        <v>46</v>
      </c>
      <c r="E24" s="57">
        <v>25</v>
      </c>
      <c r="F24" s="57">
        <v>21</v>
      </c>
      <c r="G24" s="58">
        <f t="shared" si="1"/>
        <v>119</v>
      </c>
      <c r="H24" s="59">
        <f t="shared" si="2"/>
        <v>3.1</v>
      </c>
      <c r="I24" s="26"/>
      <c r="J24" s="342" t="s">
        <v>63</v>
      </c>
      <c r="K24" s="343"/>
      <c r="L24" s="43">
        <f>SUM(L5:L23)</f>
        <v>1239</v>
      </c>
      <c r="M24" s="43">
        <f>SUM(M5:M23)</f>
        <v>4047</v>
      </c>
      <c r="N24" s="43">
        <f>SUM(N5:N23)</f>
        <v>2003</v>
      </c>
      <c r="O24" s="43">
        <f>SUM(O5:O23)</f>
        <v>2044</v>
      </c>
      <c r="P24" s="44">
        <f t="shared" si="4"/>
        <v>98</v>
      </c>
      <c r="Q24" s="45">
        <f t="shared" si="5"/>
        <v>3.3</v>
      </c>
      <c r="R24" s="27"/>
      <c r="S24" s="19"/>
      <c r="T24" s="19"/>
      <c r="U24" s="19"/>
      <c r="V24" s="19"/>
      <c r="W24" s="19"/>
      <c r="X24" s="19"/>
      <c r="Y24" s="19"/>
      <c r="Z24" s="19"/>
    </row>
    <row r="25" spans="1:26" ht="39.75" customHeight="1" thickBot="1">
      <c r="A25" s="342" t="s">
        <v>63</v>
      </c>
      <c r="B25" s="343"/>
      <c r="C25" s="43">
        <f>SUM(C5:C24)</f>
        <v>1515</v>
      </c>
      <c r="D25" s="43">
        <f>SUM(D5:D24)</f>
        <v>4707</v>
      </c>
      <c r="E25" s="43">
        <f>SUM(E5:E24)</f>
        <v>2336</v>
      </c>
      <c r="F25" s="43">
        <f>SUM(F5:F24)</f>
        <v>2371</v>
      </c>
      <c r="G25" s="44">
        <f t="shared" si="1"/>
        <v>98.5</v>
      </c>
      <c r="H25" s="45">
        <f t="shared" si="2"/>
        <v>3.1</v>
      </c>
      <c r="I25" s="26"/>
      <c r="J25" s="60"/>
      <c r="K25" s="60"/>
      <c r="L25" s="17"/>
      <c r="M25" s="17"/>
      <c r="N25" s="17"/>
      <c r="O25" s="17"/>
      <c r="P25" s="17"/>
      <c r="Q25" s="17"/>
      <c r="R25" s="17"/>
      <c r="S25" s="19"/>
      <c r="T25" s="19"/>
      <c r="U25" s="19"/>
      <c r="V25" s="19"/>
      <c r="W25" s="19"/>
      <c r="X25" s="19"/>
      <c r="Y25" s="19"/>
      <c r="Z25" s="19"/>
    </row>
  </sheetData>
  <sheetProtection/>
  <mergeCells count="80">
    <mergeCell ref="J23:K23"/>
    <mergeCell ref="A24:B24"/>
    <mergeCell ref="J24:K24"/>
    <mergeCell ref="A20:B20"/>
    <mergeCell ref="A16:B16"/>
    <mergeCell ref="J16:K16"/>
    <mergeCell ref="A12:B12"/>
    <mergeCell ref="J12:K12"/>
    <mergeCell ref="A25:B25"/>
    <mergeCell ref="G3:G4"/>
    <mergeCell ref="A5:B5"/>
    <mergeCell ref="A22:B22"/>
    <mergeCell ref="J22:K22"/>
    <mergeCell ref="A23:B23"/>
    <mergeCell ref="A8:B8"/>
    <mergeCell ref="J8:K8"/>
    <mergeCell ref="S21:T21"/>
    <mergeCell ref="A18:B18"/>
    <mergeCell ref="J18:K18"/>
    <mergeCell ref="S18:T18"/>
    <mergeCell ref="A19:B19"/>
    <mergeCell ref="J19:K19"/>
    <mergeCell ref="S19:T19"/>
    <mergeCell ref="J20:K20"/>
    <mergeCell ref="A21:B21"/>
    <mergeCell ref="J21:K21"/>
    <mergeCell ref="S16:T16"/>
    <mergeCell ref="A17:B17"/>
    <mergeCell ref="J17:K17"/>
    <mergeCell ref="S17:T17"/>
    <mergeCell ref="A14:B14"/>
    <mergeCell ref="J14:K14"/>
    <mergeCell ref="S14:T14"/>
    <mergeCell ref="A15:B15"/>
    <mergeCell ref="J15:K15"/>
    <mergeCell ref="S15:T15"/>
    <mergeCell ref="S12:T12"/>
    <mergeCell ref="A13:B13"/>
    <mergeCell ref="J13:K13"/>
    <mergeCell ref="S13:T13"/>
    <mergeCell ref="A10:B10"/>
    <mergeCell ref="J10:K10"/>
    <mergeCell ref="S10:T10"/>
    <mergeCell ref="A11:B11"/>
    <mergeCell ref="J11:K11"/>
    <mergeCell ref="S11:T11"/>
    <mergeCell ref="S8:T8"/>
    <mergeCell ref="A9:B9"/>
    <mergeCell ref="J9:K9"/>
    <mergeCell ref="S9:T9"/>
    <mergeCell ref="A6:B6"/>
    <mergeCell ref="J6:K6"/>
    <mergeCell ref="S6:T6"/>
    <mergeCell ref="A7:B7"/>
    <mergeCell ref="J7:K7"/>
    <mergeCell ref="S7:T7"/>
    <mergeCell ref="Y3:Y4"/>
    <mergeCell ref="Z3:Z4"/>
    <mergeCell ref="J5:K5"/>
    <mergeCell ref="S5:T5"/>
    <mergeCell ref="R3:R4"/>
    <mergeCell ref="S3:T4"/>
    <mergeCell ref="U3:U4"/>
    <mergeCell ref="V3:V4"/>
    <mergeCell ref="W3:W4"/>
    <mergeCell ref="I3:I4"/>
    <mergeCell ref="J3:K4"/>
    <mergeCell ref="L3:L4"/>
    <mergeCell ref="X3:X4"/>
    <mergeCell ref="M3:M4"/>
    <mergeCell ref="N3:N4"/>
    <mergeCell ref="O3:O4"/>
    <mergeCell ref="P3:P4"/>
    <mergeCell ref="Q3:Q4"/>
    <mergeCell ref="A3:B4"/>
    <mergeCell ref="C3:C4"/>
    <mergeCell ref="D3:D4"/>
    <mergeCell ref="E3:E4"/>
    <mergeCell ref="F3:F4"/>
    <mergeCell ref="H3:H4"/>
  </mergeCells>
  <dataValidations count="1">
    <dataValidation allowBlank="1" showInputMessage="1" showErrorMessage="1" imeMode="halfAlpha" sqref="Z22 N23:P25 L23:L25 E23:G25 M24:M25 D25 S23:S25 U3:U23 T23:T24 U24:W24 T25:V25 V3:V21 W3:Y22"/>
  </dataValidations>
  <printOptions/>
  <pageMargins left="0.7086614173228347" right="0.7086614173228347" top="0.7480314960629921" bottom="0.7480314960629921" header="0.31496062992125984" footer="0.31496062992125984"/>
  <pageSetup firstPageNumber="18" useFirstPageNumber="1" fitToHeight="1" fitToWidth="1" horizontalDpi="600" verticalDpi="600" orientation="landscape" paperSize="9" scale="53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0"/>
  <sheetViews>
    <sheetView tabSelected="1" zoomScalePageLayoutView="0" workbookViewId="0" topLeftCell="A1">
      <selection activeCell="I23" sqref="I23"/>
    </sheetView>
  </sheetViews>
  <sheetFormatPr defaultColWidth="9.140625" defaultRowHeight="15"/>
  <cols>
    <col min="10" max="11" width="9.00390625" style="0" customWidth="1"/>
    <col min="12" max="13" width="9.00390625" style="105" customWidth="1"/>
    <col min="14" max="14" width="9.140625" style="105" customWidth="1"/>
    <col min="15" max="15" width="9.00390625" style="105" customWidth="1"/>
    <col min="16" max="17" width="9.00390625" style="0" customWidth="1"/>
    <col min="18" max="21" width="9.00390625" style="105" customWidth="1"/>
  </cols>
  <sheetData>
    <row r="1" spans="1:25" ht="30" customHeight="1">
      <c r="A1" s="3" t="s">
        <v>220</v>
      </c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30" customHeight="1" thickBot="1">
      <c r="A2" s="3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11"/>
      <c r="S2" s="211"/>
      <c r="T2" s="211"/>
      <c r="U2" s="211"/>
      <c r="V2" s="211"/>
      <c r="W2" s="211"/>
      <c r="X2" s="211"/>
      <c r="Y2" s="211"/>
    </row>
    <row r="3" spans="1:25" ht="30" customHeight="1">
      <c r="A3" s="356" t="s">
        <v>0</v>
      </c>
      <c r="B3" s="348" t="s">
        <v>1</v>
      </c>
      <c r="C3" s="348"/>
      <c r="D3" s="348" t="s">
        <v>2</v>
      </c>
      <c r="E3" s="348"/>
      <c r="F3" s="348" t="s">
        <v>3</v>
      </c>
      <c r="G3" s="348"/>
      <c r="H3" s="348" t="s">
        <v>4</v>
      </c>
      <c r="I3" s="348"/>
      <c r="J3" s="358" t="s">
        <v>231</v>
      </c>
      <c r="K3" s="359"/>
      <c r="L3" s="362" t="s">
        <v>11</v>
      </c>
      <c r="M3" s="362"/>
      <c r="N3" s="348" t="s">
        <v>5</v>
      </c>
      <c r="O3" s="348"/>
      <c r="P3" s="348" t="s">
        <v>6</v>
      </c>
      <c r="Q3" s="349"/>
      <c r="R3" s="220"/>
      <c r="S3" s="220"/>
      <c r="T3" s="220"/>
      <c r="U3" s="220"/>
      <c r="V3" s="212"/>
      <c r="W3" s="212"/>
      <c r="X3" s="212"/>
      <c r="Y3" s="212"/>
    </row>
    <row r="4" spans="1:25" ht="30" customHeight="1">
      <c r="A4" s="357"/>
      <c r="B4" s="350"/>
      <c r="C4" s="350"/>
      <c r="D4" s="350"/>
      <c r="E4" s="350"/>
      <c r="F4" s="350"/>
      <c r="G4" s="350"/>
      <c r="H4" s="350"/>
      <c r="I4" s="350"/>
      <c r="J4" s="360"/>
      <c r="K4" s="361"/>
      <c r="L4" s="363"/>
      <c r="M4" s="363"/>
      <c r="N4" s="350"/>
      <c r="O4" s="350"/>
      <c r="P4" s="350"/>
      <c r="Q4" s="351"/>
      <c r="R4" s="220"/>
      <c r="S4" s="220"/>
      <c r="T4" s="220"/>
      <c r="U4" s="220"/>
      <c r="V4" s="212"/>
      <c r="W4" s="212"/>
      <c r="X4" s="212"/>
      <c r="Y4" s="212"/>
    </row>
    <row r="5" spans="1:25" ht="30" customHeight="1">
      <c r="A5" s="357"/>
      <c r="B5" s="4" t="s">
        <v>7</v>
      </c>
      <c r="C5" s="4" t="s">
        <v>8</v>
      </c>
      <c r="D5" s="4" t="s">
        <v>7</v>
      </c>
      <c r="E5" s="4" t="s">
        <v>8</v>
      </c>
      <c r="F5" s="4" t="s">
        <v>7</v>
      </c>
      <c r="G5" s="4" t="s">
        <v>8</v>
      </c>
      <c r="H5" s="4" t="s">
        <v>7</v>
      </c>
      <c r="I5" s="4" t="s">
        <v>8</v>
      </c>
      <c r="J5" s="206" t="s">
        <v>7</v>
      </c>
      <c r="K5" s="206" t="s">
        <v>8</v>
      </c>
      <c r="L5" s="218" t="s">
        <v>7</v>
      </c>
      <c r="M5" s="226" t="s">
        <v>8</v>
      </c>
      <c r="N5" s="207" t="s">
        <v>7</v>
      </c>
      <c r="O5" s="4" t="s">
        <v>8</v>
      </c>
      <c r="P5" s="4" t="s">
        <v>7</v>
      </c>
      <c r="Q5" s="5" t="s">
        <v>8</v>
      </c>
      <c r="R5" s="221"/>
      <c r="S5" s="212"/>
      <c r="T5" s="221"/>
      <c r="U5" s="221"/>
      <c r="V5" s="212"/>
      <c r="W5" s="212"/>
      <c r="X5" s="212"/>
      <c r="Y5" s="212"/>
    </row>
    <row r="6" spans="1:25" ht="30" customHeight="1">
      <c r="A6" s="6" t="s">
        <v>94</v>
      </c>
      <c r="B6" s="8">
        <v>70</v>
      </c>
      <c r="C6" s="202">
        <v>5.4</v>
      </c>
      <c r="D6" s="8">
        <v>170</v>
      </c>
      <c r="E6" s="202">
        <v>12.6</v>
      </c>
      <c r="F6" s="8" t="s">
        <v>9</v>
      </c>
      <c r="G6" s="9" t="s">
        <v>9</v>
      </c>
      <c r="H6" s="8" t="s">
        <v>9</v>
      </c>
      <c r="I6" s="9" t="s">
        <v>9</v>
      </c>
      <c r="J6" s="215" t="s">
        <v>9</v>
      </c>
      <c r="K6" s="208" t="s">
        <v>9</v>
      </c>
      <c r="L6" s="215" t="s">
        <v>9</v>
      </c>
      <c r="M6" s="227" t="s">
        <v>9</v>
      </c>
      <c r="N6" s="213">
        <v>58</v>
      </c>
      <c r="O6" s="9">
        <v>4.3</v>
      </c>
      <c r="P6" s="8">
        <v>23</v>
      </c>
      <c r="Q6" s="10">
        <v>1.7</v>
      </c>
      <c r="R6" s="222"/>
      <c r="S6" s="212"/>
      <c r="T6" s="223"/>
      <c r="U6" s="223"/>
      <c r="V6" s="212"/>
      <c r="W6" s="212"/>
      <c r="X6" s="212"/>
      <c r="Y6" s="212"/>
    </row>
    <row r="7" spans="1:25" ht="30" customHeight="1">
      <c r="A7" s="7">
        <v>18</v>
      </c>
      <c r="B7" s="62">
        <v>78</v>
      </c>
      <c r="C7" s="203">
        <v>5.9</v>
      </c>
      <c r="D7" s="62">
        <v>159</v>
      </c>
      <c r="E7" s="203">
        <v>12</v>
      </c>
      <c r="F7" s="12" t="s">
        <v>9</v>
      </c>
      <c r="G7" s="13" t="s">
        <v>9</v>
      </c>
      <c r="H7" s="12" t="s">
        <v>9</v>
      </c>
      <c r="I7" s="13" t="s">
        <v>9</v>
      </c>
      <c r="J7" s="216" t="s">
        <v>9</v>
      </c>
      <c r="K7" s="209" t="s">
        <v>9</v>
      </c>
      <c r="L7" s="216" t="s">
        <v>9</v>
      </c>
      <c r="M7" s="228" t="s">
        <v>9</v>
      </c>
      <c r="N7" s="210">
        <v>50</v>
      </c>
      <c r="O7" s="14">
        <v>3.8</v>
      </c>
      <c r="P7" s="14">
        <v>19</v>
      </c>
      <c r="Q7" s="15">
        <v>1.4</v>
      </c>
      <c r="R7" s="224"/>
      <c r="S7" s="212"/>
      <c r="T7" s="225"/>
      <c r="U7" s="225"/>
      <c r="V7" s="212"/>
      <c r="W7" s="212"/>
      <c r="X7" s="212"/>
      <c r="Y7" s="212"/>
    </row>
    <row r="8" spans="1:25" ht="30" customHeight="1">
      <c r="A8" s="11">
        <v>19</v>
      </c>
      <c r="B8" s="63">
        <v>98</v>
      </c>
      <c r="C8" s="204">
        <v>7.5</v>
      </c>
      <c r="D8" s="63">
        <v>162</v>
      </c>
      <c r="E8" s="204">
        <v>12.4</v>
      </c>
      <c r="F8" s="64">
        <v>1</v>
      </c>
      <c r="G8" s="64">
        <v>10.2</v>
      </c>
      <c r="H8" s="64">
        <v>1</v>
      </c>
      <c r="I8" s="64">
        <v>10.2</v>
      </c>
      <c r="J8" s="219">
        <v>3</v>
      </c>
      <c r="K8" s="219">
        <v>29.7</v>
      </c>
      <c r="L8" s="219">
        <v>1</v>
      </c>
      <c r="M8" s="63">
        <v>10.2</v>
      </c>
      <c r="N8" s="214">
        <v>51</v>
      </c>
      <c r="O8" s="63">
        <v>3.9</v>
      </c>
      <c r="P8" s="63">
        <v>28</v>
      </c>
      <c r="Q8" s="65">
        <v>2.1</v>
      </c>
      <c r="R8" s="217"/>
      <c r="S8" s="212"/>
      <c r="T8" s="217"/>
      <c r="U8" s="217"/>
      <c r="V8" s="212"/>
      <c r="W8" s="212"/>
      <c r="X8" s="212"/>
      <c r="Y8" s="212"/>
    </row>
    <row r="9" spans="1:25" ht="30" customHeight="1">
      <c r="A9" s="11">
        <v>20</v>
      </c>
      <c r="B9" s="63">
        <v>71</v>
      </c>
      <c r="C9" s="204">
        <v>5.5</v>
      </c>
      <c r="D9" s="63">
        <v>157</v>
      </c>
      <c r="E9" s="204">
        <v>12.1</v>
      </c>
      <c r="F9" s="64" t="s">
        <v>9</v>
      </c>
      <c r="G9" s="64" t="s">
        <v>9</v>
      </c>
      <c r="H9" s="64" t="s">
        <v>9</v>
      </c>
      <c r="I9" s="64" t="s">
        <v>9</v>
      </c>
      <c r="J9" s="63">
        <v>1</v>
      </c>
      <c r="K9" s="219">
        <v>13.9</v>
      </c>
      <c r="L9" s="233" t="s">
        <v>9</v>
      </c>
      <c r="M9" s="64" t="s">
        <v>9</v>
      </c>
      <c r="N9" s="214">
        <v>48</v>
      </c>
      <c r="O9" s="63">
        <v>3.7</v>
      </c>
      <c r="P9" s="63">
        <v>21</v>
      </c>
      <c r="Q9" s="65">
        <v>1.62</v>
      </c>
      <c r="R9" s="217"/>
      <c r="S9" s="212"/>
      <c r="T9" s="217"/>
      <c r="U9" s="217"/>
      <c r="V9" s="212"/>
      <c r="W9" s="212"/>
      <c r="X9" s="212"/>
      <c r="Y9" s="212"/>
    </row>
    <row r="10" spans="1:25" s="105" customFormat="1" ht="30" customHeight="1" thickBot="1">
      <c r="A10" s="230">
        <v>21</v>
      </c>
      <c r="B10" s="66">
        <v>89</v>
      </c>
      <c r="C10" s="205">
        <v>7</v>
      </c>
      <c r="D10" s="66">
        <v>134</v>
      </c>
      <c r="E10" s="205">
        <v>10.5</v>
      </c>
      <c r="F10" s="67" t="s">
        <v>233</v>
      </c>
      <c r="G10" s="67" t="s">
        <v>230</v>
      </c>
      <c r="H10" s="67" t="s">
        <v>230</v>
      </c>
      <c r="I10" s="67" t="s">
        <v>230</v>
      </c>
      <c r="J10" s="66">
        <v>2</v>
      </c>
      <c r="K10" s="234">
        <v>22</v>
      </c>
      <c r="L10" s="232" t="s">
        <v>230</v>
      </c>
      <c r="M10" s="67" t="s">
        <v>230</v>
      </c>
      <c r="N10" s="231">
        <v>42</v>
      </c>
      <c r="O10" s="66">
        <v>3.3</v>
      </c>
      <c r="P10" s="66">
        <v>19</v>
      </c>
      <c r="Q10" s="68">
        <v>1.49</v>
      </c>
      <c r="R10" s="217"/>
      <c r="S10" s="212"/>
      <c r="T10" s="217"/>
      <c r="U10" s="217"/>
      <c r="V10" s="212"/>
      <c r="W10" s="212"/>
      <c r="X10" s="212"/>
      <c r="Y10" s="212"/>
    </row>
    <row r="11" spans="1:23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211"/>
      <c r="N11" s="211"/>
      <c r="O11" s="1"/>
      <c r="P11" s="1"/>
      <c r="Q11" s="2" t="s">
        <v>10</v>
      </c>
      <c r="R11" s="1"/>
      <c r="S11" s="1"/>
      <c r="T11" s="1"/>
      <c r="U11" s="1"/>
      <c r="V11" s="1"/>
      <c r="W11" s="1"/>
    </row>
    <row r="12" spans="1:23" s="105" customFormat="1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211"/>
      <c r="N12" s="211"/>
      <c r="O12" s="1"/>
      <c r="P12" s="1"/>
      <c r="Q12" s="229" t="s">
        <v>232</v>
      </c>
      <c r="R12" s="1"/>
      <c r="S12" s="1"/>
      <c r="T12" s="1"/>
      <c r="U12" s="1"/>
      <c r="V12" s="1"/>
      <c r="W12" s="1"/>
    </row>
    <row r="13" spans="1:24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34" ht="30" customHeight="1">
      <c r="A14" s="16" t="s">
        <v>75</v>
      </c>
      <c r="B14" s="16"/>
      <c r="C14" s="16"/>
      <c r="D14" s="16"/>
      <c r="E14" s="1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3" ht="30" customHeight="1" thickBo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2" t="s">
        <v>76</v>
      </c>
      <c r="AA15" s="17"/>
      <c r="AB15" s="17"/>
      <c r="AC15" s="22"/>
      <c r="AD15" s="17"/>
      <c r="AE15" s="17"/>
      <c r="AF15" s="17"/>
      <c r="AG15" s="17"/>
    </row>
    <row r="16" spans="1:26" ht="30" customHeight="1">
      <c r="A16" s="352" t="s">
        <v>77</v>
      </c>
      <c r="B16" s="352" t="s">
        <v>78</v>
      </c>
      <c r="C16" s="354"/>
      <c r="D16" s="355"/>
      <c r="E16" s="352" t="s">
        <v>79</v>
      </c>
      <c r="F16" s="347"/>
      <c r="G16" s="347" t="s">
        <v>80</v>
      </c>
      <c r="H16" s="299"/>
      <c r="I16" s="299" t="s">
        <v>81</v>
      </c>
      <c r="J16" s="299"/>
      <c r="K16" s="346" t="s">
        <v>82</v>
      </c>
      <c r="L16" s="354"/>
      <c r="M16" s="346" t="s">
        <v>83</v>
      </c>
      <c r="N16" s="354"/>
      <c r="O16" s="346" t="s">
        <v>93</v>
      </c>
      <c r="P16" s="347"/>
      <c r="Q16" s="346" t="s">
        <v>84</v>
      </c>
      <c r="R16" s="347"/>
      <c r="S16" s="299" t="s">
        <v>234</v>
      </c>
      <c r="T16" s="299"/>
      <c r="U16" s="299" t="s">
        <v>85</v>
      </c>
      <c r="V16" s="299"/>
      <c r="W16" s="299" t="s">
        <v>86</v>
      </c>
      <c r="X16" s="346"/>
      <c r="Y16" s="299" t="s">
        <v>87</v>
      </c>
      <c r="Z16" s="306"/>
    </row>
    <row r="17" spans="1:26" ht="30" customHeight="1">
      <c r="A17" s="353"/>
      <c r="B17" s="69" t="s">
        <v>88</v>
      </c>
      <c r="C17" s="70" t="s">
        <v>89</v>
      </c>
      <c r="D17" s="71" t="s">
        <v>90</v>
      </c>
      <c r="E17" s="69" t="s">
        <v>89</v>
      </c>
      <c r="F17" s="72" t="s">
        <v>90</v>
      </c>
      <c r="G17" s="70" t="s">
        <v>89</v>
      </c>
      <c r="H17" s="72" t="s">
        <v>90</v>
      </c>
      <c r="I17" s="72" t="s">
        <v>89</v>
      </c>
      <c r="J17" s="72" t="s">
        <v>90</v>
      </c>
      <c r="K17" s="72" t="s">
        <v>89</v>
      </c>
      <c r="L17" s="72" t="s">
        <v>90</v>
      </c>
      <c r="M17" s="72" t="s">
        <v>89</v>
      </c>
      <c r="N17" s="72" t="s">
        <v>90</v>
      </c>
      <c r="O17" s="72" t="s">
        <v>89</v>
      </c>
      <c r="P17" s="72" t="s">
        <v>90</v>
      </c>
      <c r="Q17" s="72" t="s">
        <v>89</v>
      </c>
      <c r="R17" s="72" t="s">
        <v>90</v>
      </c>
      <c r="S17" s="72" t="s">
        <v>89</v>
      </c>
      <c r="T17" s="72" t="s">
        <v>90</v>
      </c>
      <c r="U17" s="72" t="s">
        <v>89</v>
      </c>
      <c r="V17" s="72" t="s">
        <v>90</v>
      </c>
      <c r="W17" s="72" t="s">
        <v>89</v>
      </c>
      <c r="X17" s="73" t="s">
        <v>90</v>
      </c>
      <c r="Y17" s="72" t="s">
        <v>89</v>
      </c>
      <c r="Z17" s="71" t="s">
        <v>90</v>
      </c>
    </row>
    <row r="18" spans="1:26" ht="30" customHeight="1">
      <c r="A18" s="74" t="s">
        <v>224</v>
      </c>
      <c r="B18" s="364">
        <f>C18+D18</f>
        <v>96</v>
      </c>
      <c r="C18" s="75">
        <f aca="true" t="shared" si="0" ref="C18:D22">E18+G18+I18+K18+M18+O18+Q18+S18+U18+W18+Y18</f>
        <v>28</v>
      </c>
      <c r="D18" s="76">
        <f t="shared" si="0"/>
        <v>68</v>
      </c>
      <c r="E18" s="79">
        <v>0</v>
      </c>
      <c r="F18" s="80">
        <v>0</v>
      </c>
      <c r="G18" s="78">
        <v>6</v>
      </c>
      <c r="H18" s="80">
        <v>1</v>
      </c>
      <c r="I18" s="80">
        <v>14</v>
      </c>
      <c r="J18" s="80">
        <v>44</v>
      </c>
      <c r="K18" s="81">
        <v>0</v>
      </c>
      <c r="L18" s="80">
        <v>1</v>
      </c>
      <c r="M18" s="80">
        <v>1</v>
      </c>
      <c r="N18" s="80">
        <v>2</v>
      </c>
      <c r="O18" s="81">
        <v>0</v>
      </c>
      <c r="P18" s="80">
        <v>13</v>
      </c>
      <c r="Q18" s="81">
        <v>1</v>
      </c>
      <c r="R18" s="81">
        <v>0</v>
      </c>
      <c r="S18" s="81">
        <v>0</v>
      </c>
      <c r="T18" s="81">
        <v>0</v>
      </c>
      <c r="U18" s="81">
        <v>0</v>
      </c>
      <c r="V18" s="81">
        <v>0</v>
      </c>
      <c r="W18" s="80">
        <v>2</v>
      </c>
      <c r="X18" s="82">
        <v>7</v>
      </c>
      <c r="Y18" s="81">
        <v>4</v>
      </c>
      <c r="Z18" s="83">
        <v>0</v>
      </c>
    </row>
    <row r="19" spans="1:26" ht="30" customHeight="1">
      <c r="A19" s="77">
        <v>19</v>
      </c>
      <c r="B19" s="364">
        <f>C19+D19</f>
        <v>95</v>
      </c>
      <c r="C19" s="75">
        <f t="shared" si="0"/>
        <v>23</v>
      </c>
      <c r="D19" s="76">
        <f t="shared" si="0"/>
        <v>72</v>
      </c>
      <c r="E19" s="365">
        <v>0</v>
      </c>
      <c r="F19" s="366">
        <v>0</v>
      </c>
      <c r="G19" s="366">
        <v>6</v>
      </c>
      <c r="H19" s="366">
        <v>1</v>
      </c>
      <c r="I19" s="366">
        <v>9</v>
      </c>
      <c r="J19" s="366">
        <v>44</v>
      </c>
      <c r="K19" s="366">
        <v>0</v>
      </c>
      <c r="L19" s="366">
        <v>1</v>
      </c>
      <c r="M19" s="366">
        <v>0</v>
      </c>
      <c r="N19" s="366">
        <v>3</v>
      </c>
      <c r="O19" s="366">
        <v>1</v>
      </c>
      <c r="P19" s="366">
        <v>14</v>
      </c>
      <c r="Q19" s="366">
        <v>0</v>
      </c>
      <c r="R19" s="366">
        <v>0</v>
      </c>
      <c r="S19" s="366">
        <v>0</v>
      </c>
      <c r="T19" s="366">
        <v>0</v>
      </c>
      <c r="U19" s="366">
        <v>0</v>
      </c>
      <c r="V19" s="81">
        <v>0</v>
      </c>
      <c r="W19" s="366">
        <v>1</v>
      </c>
      <c r="X19" s="366">
        <v>7</v>
      </c>
      <c r="Y19" s="366">
        <v>6</v>
      </c>
      <c r="Z19" s="367">
        <v>2</v>
      </c>
    </row>
    <row r="20" spans="1:26" ht="30" customHeight="1">
      <c r="A20" s="84">
        <v>20</v>
      </c>
      <c r="B20" s="364">
        <f>C20+D20</f>
        <v>93</v>
      </c>
      <c r="C20" s="75">
        <f t="shared" si="0"/>
        <v>21</v>
      </c>
      <c r="D20" s="76">
        <f t="shared" si="0"/>
        <v>72</v>
      </c>
      <c r="E20" s="365">
        <v>0</v>
      </c>
      <c r="F20" s="366">
        <v>0</v>
      </c>
      <c r="G20" s="366">
        <v>6</v>
      </c>
      <c r="H20" s="366">
        <v>1</v>
      </c>
      <c r="I20" s="366">
        <v>8</v>
      </c>
      <c r="J20" s="366">
        <v>43</v>
      </c>
      <c r="K20" s="366">
        <v>0</v>
      </c>
      <c r="L20" s="366">
        <v>1</v>
      </c>
      <c r="M20" s="366">
        <v>1</v>
      </c>
      <c r="N20" s="366">
        <v>5</v>
      </c>
      <c r="O20" s="366">
        <v>1</v>
      </c>
      <c r="P20" s="366">
        <v>13</v>
      </c>
      <c r="Q20" s="366">
        <v>0</v>
      </c>
      <c r="R20" s="366">
        <v>0</v>
      </c>
      <c r="S20" s="366">
        <v>0</v>
      </c>
      <c r="T20" s="366">
        <v>0</v>
      </c>
      <c r="U20" s="366">
        <v>1</v>
      </c>
      <c r="V20" s="81">
        <v>0</v>
      </c>
      <c r="W20" s="366">
        <v>1</v>
      </c>
      <c r="X20" s="366">
        <v>7</v>
      </c>
      <c r="Y20" s="366">
        <v>3</v>
      </c>
      <c r="Z20" s="367">
        <v>2</v>
      </c>
    </row>
    <row r="21" spans="1:26" ht="30" customHeight="1">
      <c r="A21" s="84">
        <v>21</v>
      </c>
      <c r="B21" s="364">
        <f>C21+D21</f>
        <v>90</v>
      </c>
      <c r="C21" s="75">
        <f t="shared" si="0"/>
        <v>20</v>
      </c>
      <c r="D21" s="76">
        <f t="shared" si="0"/>
        <v>70</v>
      </c>
      <c r="E21" s="368">
        <v>0</v>
      </c>
      <c r="F21" s="366">
        <v>0</v>
      </c>
      <c r="G21" s="366">
        <v>4</v>
      </c>
      <c r="H21" s="366">
        <v>1</v>
      </c>
      <c r="I21" s="366">
        <v>7</v>
      </c>
      <c r="J21" s="366">
        <v>41</v>
      </c>
      <c r="K21" s="366">
        <v>0</v>
      </c>
      <c r="L21" s="366">
        <v>1</v>
      </c>
      <c r="M21" s="366">
        <v>0</v>
      </c>
      <c r="N21" s="366">
        <v>5</v>
      </c>
      <c r="O21" s="366">
        <v>1</v>
      </c>
      <c r="P21" s="366">
        <v>14</v>
      </c>
      <c r="Q21" s="366">
        <v>0</v>
      </c>
      <c r="R21" s="366">
        <v>0</v>
      </c>
      <c r="S21" s="366">
        <v>0</v>
      </c>
      <c r="T21" s="366">
        <v>0</v>
      </c>
      <c r="U21" s="366">
        <v>1</v>
      </c>
      <c r="V21" s="88">
        <v>0</v>
      </c>
      <c r="W21" s="366">
        <v>1</v>
      </c>
      <c r="X21" s="366">
        <v>6</v>
      </c>
      <c r="Y21" s="366">
        <v>6</v>
      </c>
      <c r="Z21" s="367">
        <v>2</v>
      </c>
    </row>
    <row r="22" spans="1:26" ht="30" customHeight="1" thickBot="1">
      <c r="A22" s="85">
        <v>22</v>
      </c>
      <c r="B22" s="369">
        <f>C22+D22</f>
        <v>80</v>
      </c>
      <c r="C22" s="201">
        <f t="shared" si="0"/>
        <v>14</v>
      </c>
      <c r="D22" s="200">
        <f t="shared" si="0"/>
        <v>66</v>
      </c>
      <c r="E22" s="370">
        <v>0</v>
      </c>
      <c r="F22" s="371">
        <v>0</v>
      </c>
      <c r="G22" s="371">
        <v>5</v>
      </c>
      <c r="H22" s="371">
        <v>1</v>
      </c>
      <c r="I22" s="371">
        <v>3</v>
      </c>
      <c r="J22" s="371">
        <v>41</v>
      </c>
      <c r="K22" s="371">
        <v>0</v>
      </c>
      <c r="L22" s="371">
        <v>1</v>
      </c>
      <c r="M22" s="371">
        <v>0</v>
      </c>
      <c r="N22" s="371">
        <v>6</v>
      </c>
      <c r="O22" s="371">
        <v>1</v>
      </c>
      <c r="P22" s="371">
        <v>14</v>
      </c>
      <c r="Q22" s="371">
        <v>0</v>
      </c>
      <c r="R22" s="371">
        <v>0</v>
      </c>
      <c r="S22" s="371">
        <v>1</v>
      </c>
      <c r="T22" s="371">
        <v>0</v>
      </c>
      <c r="U22" s="371">
        <v>1</v>
      </c>
      <c r="V22" s="371">
        <v>0</v>
      </c>
      <c r="W22" s="371">
        <v>1</v>
      </c>
      <c r="X22" s="371">
        <v>3</v>
      </c>
      <c r="Y22" s="371">
        <v>2</v>
      </c>
      <c r="Z22" s="372">
        <v>0</v>
      </c>
    </row>
    <row r="23" spans="1:33" ht="30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86" t="s">
        <v>92</v>
      </c>
      <c r="AA23" s="17"/>
      <c r="AB23" s="17"/>
      <c r="AC23" s="17"/>
      <c r="AD23" s="17"/>
      <c r="AE23" s="17"/>
      <c r="AF23" s="17"/>
      <c r="AG23" s="17"/>
    </row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spans="1:32" ht="19.5" customHeight="1">
      <c r="A40" s="61"/>
      <c r="B40" s="61"/>
      <c r="C40" s="47"/>
      <c r="D40" s="47"/>
      <c r="E40" s="47"/>
      <c r="F40" s="47"/>
      <c r="G40" s="47"/>
      <c r="H40" s="47"/>
      <c r="I40" s="47"/>
      <c r="J40" s="47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26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22">
    <mergeCell ref="H3:I4"/>
    <mergeCell ref="J3:K4"/>
    <mergeCell ref="L3:M4"/>
    <mergeCell ref="N3:O4"/>
    <mergeCell ref="Y16:Z16"/>
    <mergeCell ref="S16:T16"/>
    <mergeCell ref="U16:V16"/>
    <mergeCell ref="W16:X16"/>
    <mergeCell ref="I16:J16"/>
    <mergeCell ref="K16:L16"/>
    <mergeCell ref="M16:N16"/>
    <mergeCell ref="O16:P16"/>
    <mergeCell ref="Q16:R16"/>
    <mergeCell ref="P3:Q4"/>
    <mergeCell ref="A16:A17"/>
    <mergeCell ref="B16:D16"/>
    <mergeCell ref="E16:F16"/>
    <mergeCell ref="G16:H16"/>
    <mergeCell ref="A3:A5"/>
    <mergeCell ref="B3:C4"/>
    <mergeCell ref="D3:E4"/>
    <mergeCell ref="F3:G4"/>
  </mergeCells>
  <dataValidations count="1">
    <dataValidation allowBlank="1" showInputMessage="1" showErrorMessage="1" imeMode="halfAlpha" sqref="V19:V21 E40:P40 AE40:AF40 C18:D22 E18:Z18"/>
  </dataValidations>
  <printOptions/>
  <pageMargins left="0.7086614173228347" right="0.7086614173228347" top="0.7480314960629921" bottom="0.7480314960629921" header="0.31496062992125984" footer="0.31496062992125984"/>
  <pageSetup firstPageNumber="19" useFirstPageNumber="1" fitToHeight="1" fitToWidth="1" horizontalDpi="600" verticalDpi="600" orientation="landscape" paperSize="9" scale="5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tetsu400</dc:creator>
  <cp:keywords/>
  <dc:description/>
  <cp:lastModifiedBy>tetsu400</cp:lastModifiedBy>
  <cp:lastPrinted>2011-02-28T05:18:20Z</cp:lastPrinted>
  <dcterms:created xsi:type="dcterms:W3CDTF">2009-12-18T06:11:14Z</dcterms:created>
  <dcterms:modified xsi:type="dcterms:W3CDTF">2011-02-28T05:24:16Z</dcterms:modified>
  <cp:category/>
  <cp:version/>
  <cp:contentType/>
  <cp:contentStatus/>
</cp:coreProperties>
</file>